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aul.peinhaupt\Documents\"/>
    </mc:Choice>
  </mc:AlternateContent>
  <xr:revisionPtr revIDLastSave="0" documentId="8_{C5CA9015-D8B2-43E8-8B07-A1FA0A41E92C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DropDown" sheetId="6" state="hidden" r:id="rId1"/>
    <sheet name="Personalkosten Angestellte" sheetId="4" r:id="rId2"/>
    <sheet name="Personalkosten freie D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E3" i="4"/>
  <c r="B3" i="4"/>
  <c r="B15" i="3"/>
  <c r="B16" i="3" s="1"/>
  <c r="B16" i="4"/>
  <c r="G17" i="4"/>
  <c r="G18" i="4" s="1"/>
  <c r="F17" i="4"/>
  <c r="F19" i="4" s="1"/>
  <c r="F21" i="4" s="1"/>
  <c r="E17" i="4"/>
  <c r="D17" i="4"/>
  <c r="C17" i="4"/>
  <c r="B17" i="4"/>
  <c r="G16" i="4"/>
  <c r="F16" i="4"/>
  <c r="E16" i="4"/>
  <c r="D16" i="4"/>
  <c r="C16" i="4"/>
  <c r="F18" i="4"/>
  <c r="F20" i="4" s="1"/>
  <c r="G15" i="3"/>
  <c r="G16" i="3" s="1"/>
  <c r="F15" i="3"/>
  <c r="F16" i="3" s="1"/>
  <c r="E15" i="3"/>
  <c r="E19" i="3" s="1"/>
  <c r="D15" i="3"/>
  <c r="D16" i="3"/>
  <c r="D18" i="3" s="1"/>
  <c r="C15" i="3"/>
  <c r="C16" i="3" s="1"/>
  <c r="E16" i="3"/>
  <c r="E18" i="4" l="1"/>
  <c r="D19" i="4"/>
  <c r="D21" i="4" s="1"/>
  <c r="D18" i="4"/>
  <c r="C18" i="4"/>
  <c r="C19" i="4"/>
  <c r="C21" i="4" s="1"/>
  <c r="B17" i="3"/>
  <c r="B19" i="3" s="1"/>
  <c r="E17" i="3"/>
  <c r="B18" i="4"/>
  <c r="F17" i="3"/>
  <c r="F19" i="3"/>
  <c r="F18" i="3"/>
  <c r="G17" i="3"/>
  <c r="G18" i="3" s="1"/>
  <c r="G20" i="4"/>
  <c r="C18" i="3"/>
  <c r="C19" i="3"/>
  <c r="C17" i="3"/>
  <c r="E18" i="3"/>
  <c r="E19" i="4"/>
  <c r="E21" i="4" s="1"/>
  <c r="D17" i="3"/>
  <c r="F23" i="4"/>
  <c r="F22" i="4"/>
  <c r="D19" i="3"/>
  <c r="G19" i="4"/>
  <c r="G21" i="4" s="1"/>
  <c r="B19" i="4"/>
  <c r="B21" i="4" s="1"/>
  <c r="E20" i="4" l="1"/>
  <c r="E23" i="4" s="1"/>
  <c r="E22" i="4"/>
  <c r="D20" i="4"/>
  <c r="D22" i="4" s="1"/>
  <c r="C20" i="4"/>
  <c r="C22" i="4" s="1"/>
  <c r="B20" i="4"/>
  <c r="B22" i="4" s="1"/>
  <c r="B18" i="3"/>
  <c r="G19" i="3"/>
  <c r="G22" i="4"/>
  <c r="G23" i="4"/>
  <c r="B23" i="4" l="1"/>
  <c r="C23" i="4"/>
  <c r="D23" i="4"/>
</calcChain>
</file>

<file path=xl/sharedStrings.xml><?xml version="1.0" encoding="utf-8"?>
<sst xmlns="http://schemas.openxmlformats.org/spreadsheetml/2006/main" count="57" uniqueCount="40">
  <si>
    <t>Personalkostenkalkulation für bestehendes Dienstverhältnis/Neuanstellung/Aufstockung</t>
  </si>
  <si>
    <t>Neuanstellung</t>
  </si>
  <si>
    <t>Aufstockung</t>
  </si>
  <si>
    <t>Bestehendes Dienstverhältnis</t>
  </si>
  <si>
    <t>Tätigkeitbereich im Projekt</t>
  </si>
  <si>
    <t>Monatsbruttobezug Projektstunden</t>
  </si>
  <si>
    <t>Bruttobezug für den Projektzeitraum</t>
  </si>
  <si>
    <t>LNK</t>
  </si>
  <si>
    <t>LNK SZ</t>
  </si>
  <si>
    <t>Bitte hier die Dienstnehmer/-innen eintragen</t>
  </si>
  <si>
    <t>Beispiel</t>
  </si>
  <si>
    <t>Maria Musterfrau</t>
  </si>
  <si>
    <t>Projektleiterin</t>
  </si>
  <si>
    <t>Aliquote SZ für den Projektzeitraum</t>
  </si>
  <si>
    <t>Name der Dienstnehmerin/
des Dienstnehmers</t>
  </si>
  <si>
    <t>für die Sonderzahlungen</t>
  </si>
  <si>
    <t>Änderungen der Lohnnebenkostensätze sind ggf. selbst anzupassen - dazu bitte die jeweilige Summe anklicken und die Formel korrigieren!</t>
  </si>
  <si>
    <t>Wissenschaftliche Mitarbeiterin</t>
  </si>
  <si>
    <t>für das monatliche Honorar</t>
  </si>
  <si>
    <t>für den Monatsbruttobezug (ohne Sonderzahl.)</t>
  </si>
  <si>
    <t>Bitte das entspr. Dienstverhältnis aus 
der Dropdown-Liste auswählen</t>
  </si>
  <si>
    <t>(i) Hier werden diverse Hilfestellungen und Informationen zur Verfügung gestellt. Zum Anzeigen bitte die jeweilige Zelle auswählen.</t>
  </si>
  <si>
    <t>davon maximaler Förderbetrag</t>
  </si>
  <si>
    <r>
      <rPr>
        <b/>
        <sz val="9"/>
        <color theme="1"/>
        <rFont val="Lucida Sans Unicode"/>
        <family val="2"/>
      </rPr>
      <t>davon beim FGÖ beantragter Förderbetrag</t>
    </r>
    <r>
      <rPr>
        <sz val="9"/>
        <color theme="1"/>
        <rFont val="Lucida Sans Unicode"/>
        <family val="2"/>
      </rPr>
      <t xml:space="preserve"> </t>
    </r>
    <r>
      <rPr>
        <i/>
        <sz val="9"/>
        <color theme="1"/>
        <rFont val="Lucida Sans Unicode"/>
        <family val="2"/>
      </rPr>
      <t>(bitte Zahl eingeben)</t>
    </r>
  </si>
  <si>
    <t>Dieser Satz setzt sich wie folgt zusammen:
20,48% Sozialversicherungsbeitrag Dienstgeber
1,53 % Mitarbeitervorsorge (MV)</t>
  </si>
  <si>
    <r>
      <rPr>
        <b/>
        <sz val="9"/>
        <color theme="1"/>
        <rFont val="Segoe UI"/>
        <family val="2"/>
      </rPr>
      <t xml:space="preserve">Monatsbruttobezug exkl. LNK   </t>
    </r>
    <r>
      <rPr>
        <b/>
        <sz val="9"/>
        <color rgb="FF00B0F0"/>
        <rFont val="Segoe UI"/>
        <family val="2"/>
      </rPr>
      <t>(i)</t>
    </r>
    <r>
      <rPr>
        <sz val="9"/>
        <color theme="1"/>
        <rFont val="Segoe UI"/>
        <family val="2"/>
      </rPr>
      <t xml:space="preserve">
</t>
    </r>
    <r>
      <rPr>
        <i/>
        <sz val="9"/>
        <color theme="1"/>
        <rFont val="Segoe UI"/>
        <family val="2"/>
      </rPr>
      <t>(bitte nur Zahl eingeben!)</t>
    </r>
  </si>
  <si>
    <r>
      <rPr>
        <b/>
        <sz val="9"/>
        <color theme="1"/>
        <rFont val="Segoe UI"/>
        <family val="2"/>
      </rPr>
      <t>Arbeitszeit/Woche in Stunden</t>
    </r>
    <r>
      <rPr>
        <sz val="9"/>
        <color theme="1"/>
        <rFont val="Segoe UI"/>
        <family val="2"/>
      </rPr>
      <t xml:space="preserve">
</t>
    </r>
    <r>
      <rPr>
        <i/>
        <sz val="9"/>
        <color theme="1"/>
        <rFont val="Segoe UI"/>
        <family val="2"/>
      </rPr>
      <t>(bitte nur Zahl eingeben!)</t>
    </r>
  </si>
  <si>
    <r>
      <rPr>
        <b/>
        <sz val="9"/>
        <color theme="1"/>
        <rFont val="Segoe UI"/>
        <family val="2"/>
      </rPr>
      <t>Stunden/Woche für das Projekt</t>
    </r>
    <r>
      <rPr>
        <sz val="9"/>
        <color theme="1"/>
        <rFont val="Segoe UI"/>
        <family val="2"/>
      </rPr>
      <t xml:space="preserve">
</t>
    </r>
    <r>
      <rPr>
        <i/>
        <sz val="9"/>
        <color theme="1"/>
        <rFont val="Segoe UI"/>
        <family val="2"/>
      </rPr>
      <t>(bitte nur Zahl eingeben!)</t>
    </r>
  </si>
  <si>
    <r>
      <t xml:space="preserve">Start der Projekttätigkeit </t>
    </r>
    <r>
      <rPr>
        <i/>
        <sz val="9"/>
        <color theme="1"/>
        <rFont val="Segoe UI"/>
        <family val="2"/>
      </rPr>
      <t>(TT.MM.JJJJ)</t>
    </r>
  </si>
  <si>
    <r>
      <t xml:space="preserve">Ende der Projekttätigkeit </t>
    </r>
    <r>
      <rPr>
        <i/>
        <sz val="9"/>
        <color theme="1"/>
        <rFont val="Segoe UI"/>
        <family val="2"/>
      </rPr>
      <t>(TT.MM.JJJJ)</t>
    </r>
  </si>
  <si>
    <r>
      <rPr>
        <b/>
        <sz val="9"/>
        <color theme="1"/>
        <rFont val="Segoe UI"/>
        <family val="2"/>
      </rPr>
      <t>Laufzeit in Monaten</t>
    </r>
    <r>
      <rPr>
        <sz val="9"/>
        <color theme="1"/>
        <rFont val="Segoe UI"/>
        <family val="2"/>
      </rPr>
      <t xml:space="preserve">
</t>
    </r>
    <r>
      <rPr>
        <i/>
        <sz val="9"/>
        <color theme="1"/>
        <rFont val="Segoe UI"/>
        <family val="2"/>
      </rPr>
      <t>(wird automatisch berechnet)</t>
    </r>
  </si>
  <si>
    <r>
      <t xml:space="preserve">Buttobezug inkl. LNK für den 
Projektzeitraum   </t>
    </r>
    <r>
      <rPr>
        <b/>
        <sz val="9"/>
        <color rgb="FF00B0F0"/>
        <rFont val="Segoe UI"/>
        <family val="2"/>
      </rPr>
      <t>(i)</t>
    </r>
  </si>
  <si>
    <r>
      <t xml:space="preserve">Buttostundensatz inkl. LNK   </t>
    </r>
    <r>
      <rPr>
        <b/>
        <sz val="9"/>
        <color rgb="FF00B0F0"/>
        <rFont val="Segoe UI"/>
        <family val="2"/>
      </rPr>
      <t>(i)</t>
    </r>
  </si>
  <si>
    <r>
      <t xml:space="preserve">Personalkostenkalkulation für freies Dienstverhältnis </t>
    </r>
    <r>
      <rPr>
        <b/>
        <u/>
        <sz val="11"/>
        <color theme="1"/>
        <rFont val="Segoe UI"/>
        <family val="2"/>
      </rPr>
      <t>MIT</t>
    </r>
    <r>
      <rPr>
        <b/>
        <sz val="11"/>
        <color theme="1"/>
        <rFont val="Segoe UI"/>
        <family val="2"/>
      </rPr>
      <t xml:space="preserve"> Anmeldung bei der ÖGK durch die/den Arbeitgeber/in</t>
    </r>
  </si>
  <si>
    <r>
      <t xml:space="preserve">Dienstnehmer/in ab </t>
    </r>
    <r>
      <rPr>
        <i/>
        <sz val="9"/>
        <color theme="1"/>
        <rFont val="Segoe UI"/>
        <family val="2"/>
      </rPr>
      <t>(TT.MM.JJJJ)</t>
    </r>
  </si>
  <si>
    <t xml:space="preserve"> </t>
  </si>
  <si>
    <t>Dieser Satz setzt sich wie folgt zusammen:
20,98 % Sozialversicherungsbeitrag Dienstgeber
3,78 % Dienstgeberbeitrag (DB)
3 % Kommunalsteuer
1,53 % Mitarbeitervorsorge (MV)</t>
  </si>
  <si>
    <r>
      <t xml:space="preserve">Lohnnebenkosten Stand 01.01.2025 </t>
    </r>
    <r>
      <rPr>
        <sz val="8"/>
        <color theme="1"/>
        <rFont val="Segoe UI"/>
        <family val="2"/>
      </rPr>
      <t>(@wko 2025)</t>
    </r>
  </si>
  <si>
    <r>
      <t xml:space="preserve">Lohnnebenkosten Stand 01.01.2025 </t>
    </r>
    <r>
      <rPr>
        <sz val="8"/>
        <color theme="1"/>
        <rFont val="Segoe UI"/>
        <family val="2"/>
      </rPr>
      <t>(@wko 2025)</t>
    </r>
    <r>
      <rPr>
        <b/>
        <sz val="9"/>
        <color theme="1"/>
        <rFont val="Segoe UI"/>
        <family val="2"/>
      </rPr>
      <t>:</t>
    </r>
  </si>
  <si>
    <t>Dieser Satz setzt sich wie folgt zusammen:
20,98% Sozialversicherungsbeitrag Dienstgeber
3,70 % Dienstgeberbeitrag (DB)
3 % Kommunalsteuer
1,53 % Mitarbeitervorsorge (MV)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</si>
</sst>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&quot;€&quot;\ \ #,##0.00"/>
    <numFmt numFmtId="166" formatCode="&quot;€&quot;\ #,##0.00"/>
    <numFmt numFmtId="167" formatCode="General&quot; h/Woche&quot;"/>
    <numFmt numFmtId="168" formatCode="General&quot; Monate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ucida Sans Unicode"/>
      <family val="2"/>
    </font>
    <font>
      <b/>
      <sz val="9"/>
      <color theme="1"/>
      <name val="Lucida Sans Unicode"/>
      <family val="2"/>
    </font>
    <font>
      <i/>
      <sz val="9"/>
      <color theme="1"/>
      <name val="Lucida Sans Unicode"/>
      <family val="2"/>
    </font>
    <font>
      <b/>
      <sz val="11"/>
      <color theme="1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sz val="12"/>
      <color rgb="FF000000"/>
      <name val="Segoe UI"/>
      <family val="2"/>
    </font>
    <font>
      <sz val="7.5"/>
      <color theme="1"/>
      <name val="Segoe UI"/>
      <family val="2"/>
    </font>
    <font>
      <b/>
      <sz val="7.5"/>
      <color rgb="FFFF0000"/>
      <name val="Segoe UI"/>
      <family val="2"/>
    </font>
    <font>
      <b/>
      <sz val="9"/>
      <color rgb="FF00B0F0"/>
      <name val="Segoe UI"/>
      <family val="2"/>
    </font>
    <font>
      <i/>
      <sz val="9"/>
      <color theme="1"/>
      <name val="Segoe UI"/>
      <family val="2"/>
    </font>
    <font>
      <sz val="9"/>
      <name val="Segoe UI"/>
      <family val="2"/>
    </font>
    <font>
      <sz val="9"/>
      <color theme="1" tint="0.499984740745262"/>
      <name val="Segoe UI"/>
      <family val="2"/>
    </font>
    <font>
      <b/>
      <sz val="9.5"/>
      <name val="Segoe UI"/>
      <family val="2"/>
    </font>
    <font>
      <b/>
      <sz val="8.5"/>
      <color rgb="FF00B0F0"/>
      <name val="Segoe UI"/>
      <family val="2"/>
    </font>
    <font>
      <sz val="9"/>
      <color theme="0"/>
      <name val="Segoe UI"/>
      <family val="2"/>
    </font>
    <font>
      <b/>
      <u/>
      <sz val="11"/>
      <color theme="1"/>
      <name val="Segoe UI"/>
      <family val="2"/>
    </font>
    <font>
      <sz val="7.5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10" fontId="7" fillId="2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9" fillId="0" borderId="0" xfId="0" applyFont="1" applyAlignment="1" applyProtection="1">
      <alignment horizontal="right" vertical="center" wrapText="1" indent="1"/>
      <protection locked="0"/>
    </xf>
    <xf numFmtId="0" fontId="6" fillId="0" borderId="0" xfId="0" applyFont="1" applyProtection="1">
      <protection locked="0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65" fontId="14" fillId="0" borderId="1" xfId="1" applyNumberFormat="1" applyFont="1" applyFill="1" applyBorder="1" applyAlignment="1" applyProtection="1">
      <alignment horizontal="center" vertical="center"/>
      <protection locked="0"/>
    </xf>
    <xf numFmtId="165" fontId="14" fillId="0" borderId="1" xfId="1" applyNumberFormat="1" applyFont="1" applyFill="1" applyBorder="1" applyAlignment="1" applyProtection="1">
      <alignment horizontal="center" vertical="center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vertical="center" wrapText="1"/>
      <protection locked="0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5" fillId="0" borderId="0" xfId="0" applyFont="1"/>
    <xf numFmtId="0" fontId="7" fillId="3" borderId="1" xfId="0" applyFont="1" applyFill="1" applyBorder="1" applyAlignment="1" applyProtection="1">
      <alignment vertical="center" wrapText="1"/>
      <protection locked="0"/>
    </xf>
    <xf numFmtId="166" fontId="16" fillId="3" borderId="1" xfId="0" applyNumberFormat="1" applyFont="1" applyFill="1" applyBorder="1" applyAlignment="1">
      <alignment horizontal="right" vertical="center" indent="2"/>
    </xf>
    <xf numFmtId="166" fontId="16" fillId="4" borderId="1" xfId="0" applyNumberFormat="1" applyFont="1" applyFill="1" applyBorder="1" applyAlignment="1">
      <alignment horizontal="right" vertical="center" indent="2"/>
    </xf>
    <xf numFmtId="0" fontId="17" fillId="0" borderId="0" xfId="0" applyFont="1"/>
    <xf numFmtId="0" fontId="18" fillId="0" borderId="0" xfId="0" applyFont="1"/>
    <xf numFmtId="10" fontId="6" fillId="0" borderId="0" xfId="2" applyNumberFormat="1" applyFont="1" applyFill="1" applyBorder="1" applyAlignment="1">
      <alignment horizontal="center" vertical="center"/>
    </xf>
    <xf numFmtId="0" fontId="20" fillId="0" borderId="0" xfId="0" applyFont="1" applyAlignment="1" applyProtection="1">
      <alignment horizontal="center" wrapText="1"/>
      <protection locked="0"/>
    </xf>
    <xf numFmtId="165" fontId="14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A2" sqref="A2"/>
    </sheetView>
  </sheetViews>
  <sheetFormatPr baseColWidth="10" defaultRowHeight="15" x14ac:dyDescent="0.25"/>
  <cols>
    <col min="1" max="1" width="61.28515625" bestFit="1" customWidth="1"/>
  </cols>
  <sheetData>
    <row r="1" spans="1:1" x14ac:dyDescent="0.25">
      <c r="A1" s="1" t="s">
        <v>23</v>
      </c>
    </row>
    <row r="2" spans="1:1" x14ac:dyDescent="0.25">
      <c r="A2" s="2" t="s">
        <v>22</v>
      </c>
    </row>
  </sheetData>
  <sheetProtection algorithmName="SHA-512" hashValue="OQCJZzV2plCi+GkxCtIcL3oWQV0dtZ3oGxBTweMhZ3MLmkRi3ZLyJeIqSoxPZdwj30TBG1AiQiENlkBVpZT1/w==" saltValue="ebYjH76YgW12U+n3AqMfZ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J30"/>
  <sheetViews>
    <sheetView tabSelected="1" workbookViewId="0">
      <selection activeCell="B4" sqref="B4:D4"/>
    </sheetView>
  </sheetViews>
  <sheetFormatPr baseColWidth="10" defaultColWidth="11.42578125" defaultRowHeight="12" x14ac:dyDescent="0.2"/>
  <cols>
    <col min="1" max="1" width="38.85546875" style="3" customWidth="1"/>
    <col min="2" max="7" width="20.7109375" style="3" customWidth="1"/>
    <col min="8" max="16384" width="11.42578125" style="3"/>
  </cols>
  <sheetData>
    <row r="1" spans="1:10" ht="25.15" customHeight="1" x14ac:dyDescent="0.2">
      <c r="A1" s="38" t="s">
        <v>0</v>
      </c>
      <c r="B1" s="39"/>
      <c r="C1" s="39"/>
      <c r="D1" s="39"/>
      <c r="E1" s="39"/>
      <c r="F1" s="39"/>
      <c r="G1" s="40"/>
    </row>
    <row r="2" spans="1:10" ht="25.15" customHeight="1" x14ac:dyDescent="0.2">
      <c r="A2" s="36"/>
      <c r="B2" s="36"/>
      <c r="C2" s="36"/>
      <c r="D2" s="36"/>
      <c r="E2" s="36"/>
      <c r="F2" s="36"/>
      <c r="G2" s="36"/>
    </row>
    <row r="3" spans="1:10" s="6" customFormat="1" ht="26.25" customHeight="1" x14ac:dyDescent="0.25">
      <c r="A3" s="4" t="s">
        <v>37</v>
      </c>
      <c r="B3" s="5">
        <f>(20.98+3.7+3+1.53)/100</f>
        <v>0.29210000000000003</v>
      </c>
      <c r="C3" s="41" t="s">
        <v>19</v>
      </c>
      <c r="D3" s="41"/>
      <c r="E3" s="5">
        <f>(20.98+3.7+3+1.53)/100</f>
        <v>0.29210000000000003</v>
      </c>
      <c r="F3" s="41" t="s">
        <v>15</v>
      </c>
      <c r="G3" s="41"/>
    </row>
    <row r="4" spans="1:10" ht="57" customHeight="1" x14ac:dyDescent="0.2">
      <c r="A4" s="7"/>
      <c r="B4" s="42" t="s">
        <v>39</v>
      </c>
      <c r="C4" s="42"/>
      <c r="D4" s="42"/>
      <c r="E4" s="42" t="s">
        <v>36</v>
      </c>
      <c r="F4" s="42"/>
      <c r="G4" s="42"/>
    </row>
    <row r="5" spans="1:10" ht="25.15" customHeight="1" x14ac:dyDescent="0.2">
      <c r="A5" s="8"/>
      <c r="B5" s="35" t="s">
        <v>16</v>
      </c>
      <c r="C5" s="35"/>
      <c r="D5" s="35"/>
      <c r="E5" s="35"/>
      <c r="F5" s="35"/>
      <c r="G5" s="35"/>
    </row>
    <row r="6" spans="1:10" ht="25.15" customHeight="1" x14ac:dyDescent="0.2">
      <c r="A6" s="36"/>
      <c r="B6" s="36"/>
      <c r="C6" s="36"/>
      <c r="D6" s="36"/>
      <c r="E6" s="36"/>
      <c r="F6" s="36"/>
      <c r="G6" s="36"/>
    </row>
    <row r="7" spans="1:10" ht="28.15" customHeight="1" x14ac:dyDescent="0.2">
      <c r="A7" s="6"/>
      <c r="B7" s="37" t="s">
        <v>9</v>
      </c>
      <c r="C7" s="37"/>
      <c r="D7" s="37"/>
      <c r="E7" s="37"/>
      <c r="F7" s="37"/>
      <c r="G7" s="9" t="s">
        <v>10</v>
      </c>
    </row>
    <row r="8" spans="1:10" ht="28.15" customHeight="1" x14ac:dyDescent="0.2">
      <c r="A8" s="10" t="s">
        <v>14</v>
      </c>
      <c r="B8" s="11"/>
      <c r="C8" s="11"/>
      <c r="D8" s="11"/>
      <c r="E8" s="11"/>
      <c r="F8" s="11"/>
      <c r="G8" s="12" t="s">
        <v>11</v>
      </c>
    </row>
    <row r="9" spans="1:10" ht="28.15" customHeight="1" x14ac:dyDescent="0.2">
      <c r="A9" s="10" t="s">
        <v>20</v>
      </c>
      <c r="B9" s="11"/>
      <c r="C9" s="11"/>
      <c r="D9" s="11"/>
      <c r="E9" s="11"/>
      <c r="F9" s="11"/>
      <c r="G9" s="12" t="s">
        <v>3</v>
      </c>
    </row>
    <row r="10" spans="1:10" ht="28.15" customHeight="1" x14ac:dyDescent="0.2">
      <c r="A10" s="13" t="s">
        <v>4</v>
      </c>
      <c r="B10" s="11"/>
      <c r="C10" s="11"/>
      <c r="D10" s="11"/>
      <c r="E10" s="11"/>
      <c r="F10" s="11"/>
      <c r="G10" s="12" t="s">
        <v>12</v>
      </c>
    </row>
    <row r="11" spans="1:10" ht="28.15" customHeight="1" x14ac:dyDescent="0.2">
      <c r="A11" s="14" t="s">
        <v>25</v>
      </c>
      <c r="B11" s="15"/>
      <c r="C11" s="15"/>
      <c r="D11" s="15"/>
      <c r="E11" s="15"/>
      <c r="F11" s="15"/>
      <c r="G11" s="16">
        <v>2500</v>
      </c>
    </row>
    <row r="12" spans="1:10" ht="28.15" customHeight="1" x14ac:dyDescent="0.2">
      <c r="A12" s="14" t="s">
        <v>26</v>
      </c>
      <c r="B12" s="17"/>
      <c r="C12" s="17"/>
      <c r="D12" s="17"/>
      <c r="E12" s="17"/>
      <c r="F12" s="17"/>
      <c r="G12" s="18">
        <v>38.5</v>
      </c>
      <c r="J12" s="19"/>
    </row>
    <row r="13" spans="1:10" ht="28.15" customHeight="1" x14ac:dyDescent="0.2">
      <c r="A13" s="14" t="s">
        <v>27</v>
      </c>
      <c r="B13" s="17"/>
      <c r="C13" s="17"/>
      <c r="D13" s="17"/>
      <c r="E13" s="17"/>
      <c r="F13" s="17"/>
      <c r="G13" s="18">
        <v>5</v>
      </c>
    </row>
    <row r="14" spans="1:10" ht="20.100000000000001" customHeight="1" x14ac:dyDescent="0.2">
      <c r="A14" s="10" t="s">
        <v>28</v>
      </c>
      <c r="B14" s="20" t="s">
        <v>35</v>
      </c>
      <c r="C14" s="20"/>
      <c r="D14" s="20"/>
      <c r="E14" s="20"/>
      <c r="F14" s="20"/>
      <c r="G14" s="21">
        <v>43831</v>
      </c>
    </row>
    <row r="15" spans="1:10" ht="20.100000000000001" customHeight="1" x14ac:dyDescent="0.2">
      <c r="A15" s="10" t="s">
        <v>29</v>
      </c>
      <c r="B15" s="20"/>
      <c r="C15" s="20"/>
      <c r="D15" s="20"/>
      <c r="E15" s="20"/>
      <c r="F15" s="20"/>
      <c r="G15" s="21">
        <v>44377</v>
      </c>
    </row>
    <row r="16" spans="1:10" ht="28.15" customHeight="1" x14ac:dyDescent="0.2">
      <c r="A16" s="14" t="s">
        <v>30</v>
      </c>
      <c r="B16" s="22" t="str">
        <f t="shared" ref="B16:F16" si="0">IF(B15="","",ROUND(12*YEARFRAC(EOMONTH(B14,0),EOMONTH(B15,0),0)-1/12,0)+IF(DAY(B14)&lt;15,0.5,0)+IF(DAY(B15)&lt;15,0,0.5))</f>
        <v/>
      </c>
      <c r="C16" s="22" t="str">
        <f t="shared" si="0"/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>
        <f>IF(G15="","",ROUND(12*YEARFRAC(EOMONTH(G14,0),EOMONTH(G15,0),0)-1/12,0)+IF(DAY(G14)&lt;15,0.5,0)+IF(DAY(G15)&lt;15,0,0.5))</f>
        <v>18</v>
      </c>
    </row>
    <row r="17" spans="1:7" s="25" customFormat="1" ht="16.5" hidden="1" customHeight="1" x14ac:dyDescent="0.2">
      <c r="A17" s="23" t="s">
        <v>5</v>
      </c>
      <c r="B17" s="24" t="e">
        <f t="shared" ref="B17:F17" si="1">B11/B12*B13</f>
        <v>#DIV/0!</v>
      </c>
      <c r="C17" s="24" t="e">
        <f t="shared" si="1"/>
        <v>#DIV/0!</v>
      </c>
      <c r="D17" s="24" t="e">
        <f t="shared" si="1"/>
        <v>#DIV/0!</v>
      </c>
      <c r="E17" s="24" t="e">
        <f t="shared" si="1"/>
        <v>#DIV/0!</v>
      </c>
      <c r="F17" s="24" t="e">
        <f t="shared" si="1"/>
        <v>#DIV/0!</v>
      </c>
      <c r="G17" s="24">
        <f>G11/G12*G13</f>
        <v>324.67532467532465</v>
      </c>
    </row>
    <row r="18" spans="1:7" s="25" customFormat="1" ht="16.5" hidden="1" customHeight="1" x14ac:dyDescent="0.2">
      <c r="A18" s="23" t="s">
        <v>6</v>
      </c>
      <c r="B18" s="24" t="e">
        <f t="shared" ref="B18:F18" si="2">B17*B16</f>
        <v>#DIV/0!</v>
      </c>
      <c r="C18" s="24" t="e">
        <f t="shared" si="2"/>
        <v>#DIV/0!</v>
      </c>
      <c r="D18" s="24" t="e">
        <f t="shared" si="2"/>
        <v>#DIV/0!</v>
      </c>
      <c r="E18" s="24" t="e">
        <f t="shared" si="2"/>
        <v>#DIV/0!</v>
      </c>
      <c r="F18" s="24" t="e">
        <f t="shared" si="2"/>
        <v>#DIV/0!</v>
      </c>
      <c r="G18" s="24">
        <f>G17*G16</f>
        <v>5844.1558441558436</v>
      </c>
    </row>
    <row r="19" spans="1:7" s="25" customFormat="1" ht="16.5" hidden="1" customHeight="1" x14ac:dyDescent="0.2">
      <c r="A19" s="23" t="s">
        <v>13</v>
      </c>
      <c r="B19" s="24" t="e">
        <f t="shared" ref="B19:F19" si="3">B17/12*B16*2</f>
        <v>#DIV/0!</v>
      </c>
      <c r="C19" s="24" t="e">
        <f t="shared" si="3"/>
        <v>#DIV/0!</v>
      </c>
      <c r="D19" s="24" t="e">
        <f t="shared" si="3"/>
        <v>#DIV/0!</v>
      </c>
      <c r="E19" s="24" t="e">
        <f t="shared" si="3"/>
        <v>#DIV/0!</v>
      </c>
      <c r="F19" s="24" t="e">
        <f t="shared" si="3"/>
        <v>#DIV/0!</v>
      </c>
      <c r="G19" s="24">
        <f>G17/12*G16*2</f>
        <v>974.02597402597394</v>
      </c>
    </row>
    <row r="20" spans="1:7" s="25" customFormat="1" ht="16.5" hidden="1" customHeight="1" x14ac:dyDescent="0.2">
      <c r="A20" s="23" t="s">
        <v>7</v>
      </c>
      <c r="B20" s="24" t="e">
        <f t="shared" ref="B20:F20" si="4">B18*$B$3</f>
        <v>#DIV/0!</v>
      </c>
      <c r="C20" s="24" t="e">
        <f t="shared" si="4"/>
        <v>#DIV/0!</v>
      </c>
      <c r="D20" s="24" t="e">
        <f t="shared" si="4"/>
        <v>#DIV/0!</v>
      </c>
      <c r="E20" s="24" t="e">
        <f t="shared" si="4"/>
        <v>#DIV/0!</v>
      </c>
      <c r="F20" s="24" t="e">
        <f t="shared" si="4"/>
        <v>#DIV/0!</v>
      </c>
      <c r="G20" s="24">
        <f>G18*$B$3</f>
        <v>1707.077922077922</v>
      </c>
    </row>
    <row r="21" spans="1:7" s="25" customFormat="1" ht="16.5" hidden="1" customHeight="1" x14ac:dyDescent="0.2">
      <c r="A21" s="23" t="s">
        <v>8</v>
      </c>
      <c r="B21" s="24" t="e">
        <f t="shared" ref="B21:F21" si="5">B19*$E$3</f>
        <v>#DIV/0!</v>
      </c>
      <c r="C21" s="24" t="e">
        <f t="shared" si="5"/>
        <v>#DIV/0!</v>
      </c>
      <c r="D21" s="24" t="e">
        <f t="shared" si="5"/>
        <v>#DIV/0!</v>
      </c>
      <c r="E21" s="24" t="e">
        <f t="shared" si="5"/>
        <v>#DIV/0!</v>
      </c>
      <c r="F21" s="24" t="e">
        <f t="shared" si="5"/>
        <v>#DIV/0!</v>
      </c>
      <c r="G21" s="24">
        <f>G19*$E$3</f>
        <v>284.51298701298703</v>
      </c>
    </row>
    <row r="22" spans="1:7" ht="28.15" customHeight="1" x14ac:dyDescent="0.2">
      <c r="A22" s="26" t="s">
        <v>31</v>
      </c>
      <c r="B22" s="27" t="str">
        <f t="shared" ref="B22:F22" si="6">IFERROR(ROUND(SUM(B18:B21),2),"")</f>
        <v/>
      </c>
      <c r="C22" s="27" t="str">
        <f t="shared" si="6"/>
        <v/>
      </c>
      <c r="D22" s="27" t="str">
        <f t="shared" si="6"/>
        <v/>
      </c>
      <c r="E22" s="27" t="str">
        <f t="shared" si="6"/>
        <v/>
      </c>
      <c r="F22" s="27" t="str">
        <f t="shared" si="6"/>
        <v/>
      </c>
      <c r="G22" s="28">
        <f>IFERROR(ROUND(SUM(G18:G21),2),"")</f>
        <v>8809.77</v>
      </c>
    </row>
    <row r="23" spans="1:7" ht="28.15" customHeight="1" x14ac:dyDescent="0.2">
      <c r="A23" s="26" t="s">
        <v>32</v>
      </c>
      <c r="B23" s="27" t="str">
        <f>IFERROR(ROUND(SUM(B18:B21)/B16/4.33/B13,2),"")</f>
        <v/>
      </c>
      <c r="C23" s="27" t="str">
        <f t="shared" ref="C23:G23" si="7">IFERROR(ROUND(SUM(C18:C21)/C16/4.33/C13,2),"")</f>
        <v/>
      </c>
      <c r="D23" s="27" t="str">
        <f t="shared" si="7"/>
        <v/>
      </c>
      <c r="E23" s="27" t="str">
        <f t="shared" si="7"/>
        <v/>
      </c>
      <c r="F23" s="27" t="str">
        <f t="shared" si="7"/>
        <v/>
      </c>
      <c r="G23" s="28">
        <f t="shared" si="7"/>
        <v>22.61</v>
      </c>
    </row>
    <row r="24" spans="1:7" ht="25.15" customHeight="1" x14ac:dyDescent="0.2">
      <c r="A24" s="29" t="s">
        <v>21</v>
      </c>
    </row>
    <row r="28" spans="1:7" ht="16.5" customHeight="1" x14ac:dyDescent="0.2">
      <c r="A28" s="30" t="s">
        <v>3</v>
      </c>
    </row>
    <row r="29" spans="1:7" ht="16.5" customHeight="1" x14ac:dyDescent="0.2">
      <c r="A29" s="30" t="s">
        <v>1</v>
      </c>
    </row>
    <row r="30" spans="1:7" ht="16.5" customHeight="1" x14ac:dyDescent="0.2">
      <c r="A30" s="30" t="s">
        <v>2</v>
      </c>
    </row>
  </sheetData>
  <sheetProtection algorithmName="SHA-512" hashValue="MP5Ir5uFSTIP/aUEzLRjDHTnmJhsJew52VZFZXo+jGA9qqAxCo3SmQ+j6aXRnLglfSGTDae14EHWEuF+o6J2sA==" saltValue="snUnX9PShHxf4RS8v61aoQ==" spinCount="100000" sheet="1" selectLockedCells="1"/>
  <protectedRanges>
    <protectedRange sqref="B22:G22" name="Formelbereich_1"/>
    <protectedRange sqref="B23:G23" name="Formelbereich_3"/>
  </protectedRanges>
  <mergeCells count="9">
    <mergeCell ref="B5:G5"/>
    <mergeCell ref="A6:G6"/>
    <mergeCell ref="B7:F7"/>
    <mergeCell ref="A1:G1"/>
    <mergeCell ref="A2:G2"/>
    <mergeCell ref="C3:D3"/>
    <mergeCell ref="F3:G3"/>
    <mergeCell ref="B4:D4"/>
    <mergeCell ref="E4:G4"/>
  </mergeCells>
  <dataValidations xWindow="206" yWindow="1022" count="5">
    <dataValidation type="list" allowBlank="1" showInputMessage="1" showErrorMessage="1" sqref="B9:G9" xr:uid="{00000000-0002-0000-0100-000000000000}">
      <formula1>$A$28:$A$30</formula1>
    </dataValidation>
    <dataValidation type="list" allowBlank="1" showInputMessage="1" showErrorMessage="1" sqref="B27" xr:uid="{00000000-0002-0000-0100-000001000000}">
      <formula1>$D$27:$D$29</formula1>
    </dataValidation>
    <dataValidation allowBlank="1" showInputMessage="1" showErrorMessage="1" prompt="Die Lohnnebenkosten fallen für den Arbeitgeber an und werden auch als indirekte Personalzusatzkosten bezeichnet (u.a. Arbeitgeberanteile an der Sozialversicherung, Lohnsteuer). _x000a_Bitte in diesem Feld das Montasbruttogehalt ohne Dienstgeberkosten angeben." sqref="A11" xr:uid="{00000000-0002-0000-0100-000002000000}"/>
    <dataValidation allowBlank="1" showInputMessage="1" showErrorMessage="1" prompt="Die hier errechnete Zahl dient zum Übertrag in das Budget unter den internen Personalkosten in der Spalte &quot;Betrag&quot;." sqref="A22" xr:uid="{00000000-0002-0000-0100-000003000000}"/>
    <dataValidation allowBlank="1" showInputMessage="1" showErrorMessage="1" prompt="Die hier errechnete Zahl dient zum Übertrag in das Budget unter den internen Personalkosten in der Spalte &quot;Anmerkungen/Kalkulationsgrundlagen&quot;." sqref="A23" xr:uid="{00000000-0002-0000-0100-000004000000}"/>
  </dataValidations>
  <pageMargins left="0.70866141732283472" right="0.70866141732283472" top="0.78740157480314965" bottom="0.78740157480314965" header="0.31496062992125984" footer="0.31496062992125984"/>
  <pageSetup paperSize="9" scale="81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G20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38.85546875" style="3" customWidth="1"/>
    <col min="2" max="7" width="20.7109375" style="3" customWidth="1"/>
    <col min="8" max="16384" width="11.42578125" style="3"/>
  </cols>
  <sheetData>
    <row r="1" spans="1:7" ht="25.15" customHeight="1" x14ac:dyDescent="0.2">
      <c r="A1" s="38" t="s">
        <v>33</v>
      </c>
      <c r="B1" s="39"/>
      <c r="C1" s="39"/>
      <c r="D1" s="39"/>
      <c r="E1" s="39"/>
      <c r="F1" s="39"/>
      <c r="G1" s="40"/>
    </row>
    <row r="2" spans="1:7" ht="25.15" customHeight="1" x14ac:dyDescent="0.2">
      <c r="A2" s="36"/>
      <c r="B2" s="36"/>
      <c r="C2" s="36"/>
      <c r="D2" s="36"/>
      <c r="E2" s="36"/>
      <c r="F2" s="36"/>
      <c r="G2" s="36"/>
    </row>
    <row r="3" spans="1:7" s="6" customFormat="1" ht="24" x14ac:dyDescent="0.25">
      <c r="A3" s="4" t="s">
        <v>38</v>
      </c>
      <c r="B3" s="5">
        <f>(20.48+1.53)/100</f>
        <v>0.22010000000000002</v>
      </c>
      <c r="C3" s="41" t="s">
        <v>18</v>
      </c>
      <c r="D3" s="41"/>
      <c r="E3" s="31"/>
      <c r="F3" s="43"/>
      <c r="G3" s="43"/>
    </row>
    <row r="4" spans="1:7" ht="36.75" customHeight="1" x14ac:dyDescent="0.2">
      <c r="A4" s="32"/>
      <c r="B4" s="42" t="s">
        <v>24</v>
      </c>
      <c r="C4" s="42"/>
      <c r="D4" s="42"/>
      <c r="E4" s="44"/>
      <c r="F4" s="44"/>
      <c r="G4" s="44"/>
    </row>
    <row r="5" spans="1:7" ht="25.15" customHeight="1" x14ac:dyDescent="0.2">
      <c r="A5" s="8"/>
      <c r="B5" s="35" t="s">
        <v>16</v>
      </c>
      <c r="C5" s="35"/>
      <c r="D5" s="35"/>
      <c r="E5" s="35"/>
      <c r="F5" s="35"/>
      <c r="G5" s="35"/>
    </row>
    <row r="6" spans="1:7" ht="25.15" customHeight="1" x14ac:dyDescent="0.2">
      <c r="A6" s="36"/>
      <c r="B6" s="36"/>
      <c r="C6" s="36"/>
      <c r="D6" s="36"/>
      <c r="E6" s="36"/>
      <c r="F6" s="36"/>
      <c r="G6" s="36"/>
    </row>
    <row r="7" spans="1:7" ht="28.15" customHeight="1" x14ac:dyDescent="0.2">
      <c r="A7" s="6"/>
      <c r="B7" s="37" t="s">
        <v>9</v>
      </c>
      <c r="C7" s="37"/>
      <c r="D7" s="37"/>
      <c r="E7" s="37"/>
      <c r="F7" s="37"/>
      <c r="G7" s="9" t="s">
        <v>10</v>
      </c>
    </row>
    <row r="8" spans="1:7" ht="28.15" customHeight="1" x14ac:dyDescent="0.2">
      <c r="A8" s="10" t="s">
        <v>14</v>
      </c>
      <c r="B8" s="11"/>
      <c r="C8" s="11"/>
      <c r="D8" s="11"/>
      <c r="E8" s="11"/>
      <c r="F8" s="11"/>
      <c r="G8" s="12" t="s">
        <v>11</v>
      </c>
    </row>
    <row r="9" spans="1:7" ht="28.15" customHeight="1" x14ac:dyDescent="0.2">
      <c r="A9" s="13" t="s">
        <v>4</v>
      </c>
      <c r="B9" s="11"/>
      <c r="C9" s="11"/>
      <c r="D9" s="11"/>
      <c r="E9" s="11"/>
      <c r="F9" s="11"/>
      <c r="G9" s="12" t="s">
        <v>17</v>
      </c>
    </row>
    <row r="10" spans="1:7" ht="28.15" customHeight="1" x14ac:dyDescent="0.2">
      <c r="A10" s="13" t="s">
        <v>34</v>
      </c>
      <c r="B10" s="20"/>
      <c r="C10" s="20"/>
      <c r="D10" s="20"/>
      <c r="E10" s="20"/>
      <c r="F10" s="20"/>
      <c r="G10" s="21">
        <v>43831</v>
      </c>
    </row>
    <row r="11" spans="1:7" ht="28.15" customHeight="1" x14ac:dyDescent="0.2">
      <c r="A11" s="14" t="s">
        <v>25</v>
      </c>
      <c r="B11" s="15"/>
      <c r="C11" s="15"/>
      <c r="D11" s="15"/>
      <c r="E11" s="15"/>
      <c r="F11" s="15"/>
      <c r="G11" s="33">
        <v>490</v>
      </c>
    </row>
    <row r="12" spans="1:7" ht="28.15" customHeight="1" x14ac:dyDescent="0.2">
      <c r="A12" s="14" t="s">
        <v>26</v>
      </c>
      <c r="B12" s="17"/>
      <c r="C12" s="17"/>
      <c r="D12" s="17"/>
      <c r="E12" s="17"/>
      <c r="F12" s="17"/>
      <c r="G12" s="18">
        <v>5</v>
      </c>
    </row>
    <row r="13" spans="1:7" ht="20.100000000000001" customHeight="1" x14ac:dyDescent="0.2">
      <c r="A13" s="10" t="s">
        <v>28</v>
      </c>
      <c r="B13" s="20"/>
      <c r="C13" s="20"/>
      <c r="D13" s="20"/>
      <c r="E13" s="20"/>
      <c r="F13" s="20"/>
      <c r="G13" s="21">
        <v>43831</v>
      </c>
    </row>
    <row r="14" spans="1:7" ht="20.100000000000001" customHeight="1" x14ac:dyDescent="0.2">
      <c r="A14" s="10" t="s">
        <v>29</v>
      </c>
      <c r="B14" s="20"/>
      <c r="C14" s="20"/>
      <c r="D14" s="20"/>
      <c r="E14" s="20"/>
      <c r="F14" s="20"/>
      <c r="G14" s="21">
        <v>44377</v>
      </c>
    </row>
    <row r="15" spans="1:7" ht="28.15" customHeight="1" x14ac:dyDescent="0.2">
      <c r="A15" s="14" t="s">
        <v>30</v>
      </c>
      <c r="B15" s="22" t="str">
        <f t="shared" ref="B15:F15" si="0">IF(B14="","",ROUND(12*YEARFRAC(EOMONTH(B13,0),EOMONTH(B14,0),0)-1/12,0)+IF(DAY(B13)&lt;15,0.5,0)+IF(DAY(B14)&lt;15,0,0.5))</f>
        <v/>
      </c>
      <c r="C15" s="22" t="str">
        <f t="shared" si="0"/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>
        <f>IF(G14="","",ROUND(12*YEARFRAC(EOMONTH(G13,0),EOMONTH(G14,0),0)-1/12,0)+IF(DAY(G13)&lt;15,0.5,0)+IF(DAY(G14)&lt;15,0,0.5))</f>
        <v>18</v>
      </c>
    </row>
    <row r="16" spans="1:7" s="25" customFormat="1" ht="16.5" hidden="1" customHeight="1" x14ac:dyDescent="0.2">
      <c r="A16" s="23" t="s">
        <v>6</v>
      </c>
      <c r="B16" s="34" t="e">
        <f t="shared" ref="B16:F16" si="1">B11*B15</f>
        <v>#VALUE!</v>
      </c>
      <c r="C16" s="34" t="e">
        <f t="shared" si="1"/>
        <v>#VALUE!</v>
      </c>
      <c r="D16" s="34" t="e">
        <f t="shared" si="1"/>
        <v>#VALUE!</v>
      </c>
      <c r="E16" s="34" t="e">
        <f t="shared" si="1"/>
        <v>#VALUE!</v>
      </c>
      <c r="F16" s="34" t="e">
        <f t="shared" si="1"/>
        <v>#VALUE!</v>
      </c>
      <c r="G16" s="34">
        <f>G11*G15</f>
        <v>8820</v>
      </c>
    </row>
    <row r="17" spans="1:7" s="25" customFormat="1" ht="16.5" hidden="1" customHeight="1" x14ac:dyDescent="0.2">
      <c r="A17" s="23" t="s">
        <v>7</v>
      </c>
      <c r="B17" s="34" t="e">
        <f t="shared" ref="B17:F17" si="2">ROUND(B16*$B$3,2)</f>
        <v>#VALUE!</v>
      </c>
      <c r="C17" s="34" t="e">
        <f t="shared" si="2"/>
        <v>#VALUE!</v>
      </c>
      <c r="D17" s="34" t="e">
        <f t="shared" si="2"/>
        <v>#VALUE!</v>
      </c>
      <c r="E17" s="34" t="e">
        <f t="shared" si="2"/>
        <v>#VALUE!</v>
      </c>
      <c r="F17" s="34" t="e">
        <f t="shared" si="2"/>
        <v>#VALUE!</v>
      </c>
      <c r="G17" s="34">
        <f>ROUND(G16*$B$3,2)</f>
        <v>1941.28</v>
      </c>
    </row>
    <row r="18" spans="1:7" ht="28.15" customHeight="1" x14ac:dyDescent="0.2">
      <c r="A18" s="26" t="s">
        <v>31</v>
      </c>
      <c r="B18" s="27" t="str">
        <f t="shared" ref="B18:F18" si="3">IFERROR(ROUND(SUM(B16:B17),2),"")</f>
        <v/>
      </c>
      <c r="C18" s="27" t="str">
        <f t="shared" si="3"/>
        <v/>
      </c>
      <c r="D18" s="27" t="str">
        <f t="shared" si="3"/>
        <v/>
      </c>
      <c r="E18" s="27" t="str">
        <f t="shared" si="3"/>
        <v/>
      </c>
      <c r="F18" s="27" t="str">
        <f t="shared" si="3"/>
        <v/>
      </c>
      <c r="G18" s="28">
        <f>IFERROR(ROUND(SUM(G16:G17),2),"")</f>
        <v>10761.28</v>
      </c>
    </row>
    <row r="19" spans="1:7" ht="28.15" customHeight="1" x14ac:dyDescent="0.2">
      <c r="A19" s="26" t="s">
        <v>32</v>
      </c>
      <c r="B19" s="27" t="str">
        <f t="shared" ref="B19:F19" si="4">IFERROR(ROUND(SUM(B16:B17)/B15/4.33/B12,2),"")</f>
        <v/>
      </c>
      <c r="C19" s="27" t="str">
        <f t="shared" si="4"/>
        <v/>
      </c>
      <c r="D19" s="27" t="str">
        <f t="shared" si="4"/>
        <v/>
      </c>
      <c r="E19" s="27" t="str">
        <f t="shared" si="4"/>
        <v/>
      </c>
      <c r="F19" s="27" t="str">
        <f t="shared" si="4"/>
        <v/>
      </c>
      <c r="G19" s="28">
        <f>IFERROR(ROUND(SUM(G16:G17)/G15/4.33/G12,2),"")</f>
        <v>27.61</v>
      </c>
    </row>
    <row r="20" spans="1:7" ht="25.15" customHeight="1" x14ac:dyDescent="0.2">
      <c r="A20" s="29" t="s">
        <v>21</v>
      </c>
    </row>
  </sheetData>
  <sheetProtection algorithmName="SHA-512" hashValue="S26RJI8HegbkmiB4H1XS20HWkann8QpJ8z1g3qTe+2JEUYQBN9EIQGl6D187WDKY5s4tlyITZBJfttDOjqiyZA==" saltValue="NSHj7Tyq7XvCBkOIXab7Rg==" spinCount="100000" sheet="1" selectLockedCells="1"/>
  <mergeCells count="9">
    <mergeCell ref="B5:G5"/>
    <mergeCell ref="A6:G6"/>
    <mergeCell ref="B7:F7"/>
    <mergeCell ref="A1:G1"/>
    <mergeCell ref="A2:G2"/>
    <mergeCell ref="C3:D3"/>
    <mergeCell ref="F3:G3"/>
    <mergeCell ref="B4:D4"/>
    <mergeCell ref="E4:G4"/>
  </mergeCells>
  <dataValidations count="3">
    <dataValidation allowBlank="1" showInputMessage="1" showErrorMessage="1" prompt="Die hier errechnete Zahl dient zum Übertrag in das Budget unter den externen Kosten in der Spalte &quot;Anmerkungen/Kalkulationsgrundlagen&quot;." sqref="A19" xr:uid="{00000000-0002-0000-0200-000000000000}"/>
    <dataValidation allowBlank="1" showInputMessage="1" showErrorMessage="1" prompt="Die hier errechnete Zahl dient zum Übertrag in das Budget unter den externen Kosten in der Spalte &quot;Betrag&quot;." sqref="A18" xr:uid="{00000000-0002-0000-0200-000001000000}"/>
    <dataValidation allowBlank="1" showInputMessage="1" showErrorMessage="1" prompt="Die Lohnnebenkosten fallen für den Arbeitgeber an und werden auch als indirekte Personalzusatzkosten bezeichnet (u.a. Arbeitgeberanteile an der Sozialversicherung). _x000a_Bitte in diesem Feld das Montasbruttogehalt ohne Dienstgeberkosten angeben." sqref="A11" xr:uid="{00000000-0002-0000-0200-000002000000}"/>
  </dataValidations>
  <pageMargins left="0.70866141732283472" right="0.70866141732283472" top="0.78740157480314965" bottom="0.78740157480314965" header="0.31496062992125984" footer="0.31496062992125984"/>
  <pageSetup paperSize="9" scale="80" fitToHeight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DropDown</vt:lpstr>
      <vt:lpstr>Personalkosten Angestellte</vt:lpstr>
      <vt:lpstr>Personalkosten freie DN</vt:lpstr>
    </vt:vector>
  </TitlesOfParts>
  <Company>Gesundheit Österreich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Peinhaupt</dc:creator>
  <cp:lastModifiedBy>Paul Peinhaupt</cp:lastModifiedBy>
  <cp:lastPrinted>2021-01-27T11:02:34Z</cp:lastPrinted>
  <dcterms:created xsi:type="dcterms:W3CDTF">2019-11-05T10:41:22Z</dcterms:created>
  <dcterms:modified xsi:type="dcterms:W3CDTF">2025-10-17T05:32:51Z</dcterms:modified>
</cp:coreProperties>
</file>