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_PROJEKTFÖRDERUNG\Arbeitsdokumente FM\_Vorlagen\2_Budget\"/>
    </mc:Choice>
  </mc:AlternateContent>
  <bookViews>
    <workbookView xWindow="240" yWindow="45" windowWidth="18780" windowHeight="12405" tabRatio="894"/>
  </bookViews>
  <sheets>
    <sheet name="Diverse Angestellt.verhältnisse" sheetId="8" r:id="rId1"/>
    <sheet name="Freie Dienstnehmer" sheetId="11" r:id="rId2"/>
    <sheet name=" " sheetId="13" r:id="rId3"/>
    <sheet name="  " sheetId="12" r:id="rId4"/>
  </sheets>
  <definedNames>
    <definedName name="Arbeitsverhältnis">'  '!$A$1:$A$4</definedName>
    <definedName name="Bestehendes_Dienstverhältnis">'  '!$A$1:$A$4</definedName>
    <definedName name="Dienstverhältnis">'  '!$A$1:$A$4</definedName>
  </definedNames>
  <calcPr calcId="152511" iterateDelta="1E-4"/>
</workbook>
</file>

<file path=xl/calcChain.xml><?xml version="1.0" encoding="utf-8"?>
<calcChain xmlns="http://schemas.openxmlformats.org/spreadsheetml/2006/main">
  <c r="E3" i="8" l="1"/>
  <c r="B3" i="8"/>
  <c r="B3" i="11" l="1"/>
  <c r="G25" i="11" l="1"/>
  <c r="G26" i="11" s="1"/>
  <c r="F25" i="11"/>
  <c r="F26" i="11" s="1"/>
  <c r="E25" i="11"/>
  <c r="D25" i="11"/>
  <c r="C25" i="11"/>
  <c r="C26" i="11" s="1"/>
  <c r="B25" i="11"/>
  <c r="B26" i="11" s="1"/>
  <c r="D26" i="11" l="1"/>
  <c r="D28" i="11" s="1"/>
  <c r="E26" i="11"/>
  <c r="E28" i="11" s="1"/>
  <c r="B27" i="11"/>
  <c r="F28" i="11"/>
  <c r="F27" i="11"/>
  <c r="C28" i="11"/>
  <c r="C27" i="11"/>
  <c r="G27" i="11"/>
  <c r="F29" i="11"/>
  <c r="C29" i="11"/>
  <c r="E29" i="11" l="1"/>
  <c r="E27" i="11"/>
  <c r="D27" i="11"/>
  <c r="D29" i="11"/>
  <c r="G29" i="11"/>
  <c r="B29" i="11"/>
  <c r="B28" i="11"/>
  <c r="G28" i="11"/>
  <c r="G26" i="8"/>
  <c r="C26" i="8" l="1"/>
  <c r="D26" i="8"/>
  <c r="E26" i="8"/>
  <c r="F26" i="8"/>
  <c r="B26" i="8"/>
  <c r="B27" i="8" l="1"/>
  <c r="C27" i="8"/>
  <c r="B29" i="8" l="1"/>
  <c r="B31" i="8" s="1"/>
  <c r="B28" i="8"/>
  <c r="C28" i="8"/>
  <c r="C29" i="8"/>
  <c r="D27" i="8"/>
  <c r="D28" i="8" s="1"/>
  <c r="D33" i="8" s="1"/>
  <c r="F27" i="8"/>
  <c r="F28" i="8" s="1"/>
  <c r="E27" i="8"/>
  <c r="E28" i="8" s="1"/>
  <c r="G27" i="8"/>
  <c r="G28" i="8" s="1"/>
  <c r="B30" i="8" l="1"/>
  <c r="B33" i="8" s="1"/>
  <c r="C31" i="8"/>
  <c r="C30" i="8"/>
  <c r="D29" i="8"/>
  <c r="D31" i="8" s="1"/>
  <c r="F29" i="8"/>
  <c r="F31" i="8" s="1"/>
  <c r="F30" i="8"/>
  <c r="E29" i="8"/>
  <c r="E31" i="8" s="1"/>
  <c r="E30" i="8"/>
  <c r="E33" i="8" s="1"/>
  <c r="D30" i="8"/>
  <c r="G29" i="8"/>
  <c r="G31" i="8" s="1"/>
  <c r="G30" i="8"/>
  <c r="B32" i="8" l="1"/>
  <c r="F32" i="8"/>
  <c r="F33" i="8"/>
  <c r="C33" i="8"/>
  <c r="E32" i="8"/>
  <c r="D32" i="8"/>
  <c r="C32" i="8"/>
  <c r="G33" i="8"/>
  <c r="G32" i="8"/>
</calcChain>
</file>

<file path=xl/sharedStrings.xml><?xml version="1.0" encoding="utf-8"?>
<sst xmlns="http://schemas.openxmlformats.org/spreadsheetml/2006/main" count="47" uniqueCount="30">
  <si>
    <t>Tätigkeitsbereich</t>
  </si>
  <si>
    <t>Beispiel</t>
  </si>
  <si>
    <t>Aufstockung</t>
  </si>
  <si>
    <t>Maria Musterfrau</t>
  </si>
  <si>
    <t>Bruttobezug für den Projektzeitraum</t>
  </si>
  <si>
    <t>Aliquote Sonderzahlungen für den Projektzeitraum</t>
  </si>
  <si>
    <t>LNK</t>
  </si>
  <si>
    <t>LNK SZ</t>
  </si>
  <si>
    <t>Name des Dienstnehmers/der Dienstnehmerin</t>
  </si>
  <si>
    <t>Projektlaufzeit in Monaten</t>
  </si>
  <si>
    <t>Monatsbruttobezug Projektstunden</t>
  </si>
  <si>
    <t>Projektleiterin</t>
  </si>
  <si>
    <t>Bruttobezug inkl. LNK für den Projektzeitraum*</t>
  </si>
  <si>
    <t>Bruttostundensatz inkl. LNK**</t>
  </si>
  <si>
    <t>** dient zum Übertrag unter "Anmerkungen"</t>
  </si>
  <si>
    <t>* dient zum Übertrag in das Budget unter "Betrag"</t>
  </si>
  <si>
    <t>Zeitraum der Projekttätigkeit (Projektstart/Projektende) TT.MM.JJJJ</t>
  </si>
  <si>
    <t>Dienstnehmer/in ab</t>
  </si>
  <si>
    <t>wissensch. MA</t>
  </si>
  <si>
    <t>Neuanstellung</t>
  </si>
  <si>
    <t>Bestehendes Dienstverhältnis</t>
  </si>
  <si>
    <t>Bitte das entspr. Dienstverhältnis aus der Drop-down-Liste auswählen</t>
  </si>
  <si>
    <t>Personalkostenkalkulation für freie Dienstnehmer</t>
  </si>
  <si>
    <t>Personalkostenkalkulation für bestehendes Dienstverhältnis/Neuanstellung/Aufstockung</t>
  </si>
  <si>
    <t>Lohnnebenkosten Stand 01.01.2018</t>
  </si>
  <si>
    <t>Lohnnebenkosten Sonderzahlungen Stand 01.01.2018</t>
  </si>
  <si>
    <t>Bitte hier die Dienstnehmer/-innen eintragen</t>
  </si>
  <si>
    <r>
      <t xml:space="preserve">Monatsbruttobezug (ohne LNK)
</t>
    </r>
    <r>
      <rPr>
        <b/>
        <sz val="8"/>
        <rFont val="Lucida Sans Unicode"/>
        <family val="2"/>
      </rPr>
      <t>bitte nur Zahl eingeben!</t>
    </r>
  </si>
  <si>
    <r>
      <t xml:space="preserve">Arbeitszeit/Woche in Stunden
</t>
    </r>
    <r>
      <rPr>
        <b/>
        <sz val="8"/>
        <rFont val="Lucida Sans Unicode"/>
        <family val="2"/>
      </rPr>
      <t>bitte nur Zahl eingeben!</t>
    </r>
  </si>
  <si>
    <r>
      <t xml:space="preserve">Stunden/Woche für das Projekt
</t>
    </r>
    <r>
      <rPr>
        <b/>
        <sz val="8"/>
        <rFont val="Lucida Sans Unicode"/>
        <family val="2"/>
      </rPr>
      <t>bitte nur Zahl eingeben!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</si>
</sst>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€&quot;\ #,##0.00"/>
    <numFmt numFmtId="165" formatCode="General\ &quot;h/Woche&quot;"/>
    <numFmt numFmtId="166" formatCode="General\ &quot;Monate&quot;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Lucida Sans Unicode"/>
      <family val="2"/>
    </font>
    <font>
      <b/>
      <sz val="9"/>
      <name val="Lucida Sans Unicode"/>
      <family val="2"/>
    </font>
    <font>
      <b/>
      <sz val="10"/>
      <name val="Lucida Sans Unicode"/>
      <family val="2"/>
    </font>
    <font>
      <b/>
      <sz val="12"/>
      <name val="Lucida Sans Unicode"/>
      <family val="2"/>
    </font>
    <font>
      <sz val="10"/>
      <name val="Lucida Sans Unicode"/>
      <family val="2"/>
    </font>
    <font>
      <sz val="8"/>
      <name val="Lucida Sans Unicode"/>
      <family val="2"/>
    </font>
    <font>
      <sz val="9.5"/>
      <name val="Lucida Sans Unicode"/>
      <family val="2"/>
    </font>
    <font>
      <b/>
      <sz val="9.5"/>
      <name val="Lucida Sans Unicode"/>
      <family val="2"/>
    </font>
    <font>
      <b/>
      <sz val="8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43" fontId="9" fillId="0" borderId="6" xfId="0" applyNumberFormat="1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10" fontId="7" fillId="0" borderId="6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Protection="1">
      <protection locked="0"/>
    </xf>
    <xf numFmtId="43" fontId="9" fillId="3" borderId="6" xfId="0" applyNumberFormat="1" applyFont="1" applyFill="1" applyBorder="1" applyAlignment="1" applyProtection="1">
      <alignment horizontal="right" vertical="center" indent="3"/>
    </xf>
    <xf numFmtId="43" fontId="9" fillId="3" borderId="6" xfId="0" applyNumberFormat="1" applyFont="1" applyFill="1" applyBorder="1" applyAlignment="1" applyProtection="1">
      <alignment horizontal="right" vertical="center" indent="5"/>
    </xf>
    <xf numFmtId="0" fontId="5" fillId="0" borderId="6" xfId="0" applyFont="1" applyFill="1" applyBorder="1" applyAlignment="1" applyProtection="1">
      <alignment vertical="center" wrapText="1"/>
    </xf>
    <xf numFmtId="0" fontId="5" fillId="4" borderId="6" xfId="0" applyFont="1" applyFill="1" applyBorder="1" applyAlignment="1" applyProtection="1">
      <alignment vertical="center" wrapText="1"/>
    </xf>
    <xf numFmtId="0" fontId="5" fillId="4" borderId="6" xfId="0" applyFont="1" applyFill="1" applyBorder="1" applyAlignment="1" applyProtection="1">
      <alignment vertical="center"/>
    </xf>
    <xf numFmtId="164" fontId="10" fillId="4" borderId="6" xfId="0" applyNumberFormat="1" applyFont="1" applyFill="1" applyBorder="1" applyAlignment="1" applyProtection="1">
      <alignment horizontal="right" vertical="center" indent="2"/>
    </xf>
    <xf numFmtId="164" fontId="9" fillId="2" borderId="6" xfId="0" applyNumberFormat="1" applyFont="1" applyFill="1" applyBorder="1" applyAlignment="1" applyProtection="1">
      <alignment horizontal="center" vertical="center"/>
      <protection locked="0"/>
    </xf>
    <xf numFmtId="165" fontId="9" fillId="2" borderId="6" xfId="0" applyNumberFormat="1" applyFont="1" applyFill="1" applyBorder="1" applyAlignment="1" applyProtection="1">
      <alignment horizontal="center" vertical="center"/>
      <protection locked="0"/>
    </xf>
    <xf numFmtId="14" fontId="9" fillId="2" borderId="6" xfId="0" applyNumberFormat="1" applyFont="1" applyFill="1" applyBorder="1" applyAlignment="1" applyProtection="1">
      <alignment horizontal="center" vertical="center"/>
      <protection locked="0"/>
    </xf>
    <xf numFmtId="166" fontId="9" fillId="0" borderId="6" xfId="0" applyNumberFormat="1" applyFont="1" applyBorder="1" applyAlignment="1" applyProtection="1">
      <alignment horizontal="center" vertical="center"/>
    </xf>
    <xf numFmtId="164" fontId="10" fillId="5" borderId="6" xfId="0" applyNumberFormat="1" applyFont="1" applyFill="1" applyBorder="1" applyAlignment="1" applyProtection="1">
      <alignment horizontal="right" vertical="center" indent="2"/>
    </xf>
    <xf numFmtId="1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right" vertical="center" indent="2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0" fontId="7" fillId="0" borderId="0" xfId="1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164" fontId="9" fillId="2" borderId="6" xfId="0" applyNumberFormat="1" applyFont="1" applyFill="1" applyBorder="1" applyAlignment="1" applyProtection="1">
      <alignment horizontal="center" vertical="center"/>
    </xf>
    <xf numFmtId="165" fontId="9" fillId="2" borderId="6" xfId="0" applyNumberFormat="1" applyFont="1" applyFill="1" applyBorder="1" applyAlignment="1" applyProtection="1">
      <alignment horizontal="center" vertical="center"/>
    </xf>
    <xf numFmtId="14" fontId="9" fillId="0" borderId="6" xfId="0" applyNumberFormat="1" applyFont="1" applyFill="1" applyBorder="1" applyAlignment="1" applyProtection="1">
      <alignment horizontal="center" vertical="center"/>
    </xf>
    <xf numFmtId="14" fontId="9" fillId="2" borderId="6" xfId="0" applyNumberFormat="1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3">
    <cellStyle name="Prozent" xfId="1" builtinId="5"/>
    <cellStyle name="Prozent 2" xfId="2"/>
    <cellStyle name="Standard" xfId="0" builtinId="0"/>
  </cellStyles>
  <dxfs count="0"/>
  <tableStyles count="0" defaultTableStyle="TableStyleMedium9" defaultPivotStyle="PivotStyleLight16"/>
  <colors>
    <mruColors>
      <color rgb="FFEAEAEA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2125133</xdr:colOff>
      <xdr:row>3</xdr:row>
      <xdr:rowOff>25399</xdr:rowOff>
    </xdr:from>
    <xdr:ext cx="2160000" cy="1800000"/>
    <xdr:sp macro="" textlink="">
      <xdr:nvSpPr>
        <xdr:cNvPr id="2" name="Textfeld 1"/>
        <xdr:cNvSpPr txBox="1">
          <a:spLocks noChangeAspect="1"/>
        </xdr:cNvSpPr>
      </xdr:nvSpPr>
      <xdr:spPr>
        <a:xfrm>
          <a:off x="2125133" y="685799"/>
          <a:ext cx="2160000" cy="180000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750">
              <a:solidFill>
                <a:schemeClr val="tx1"/>
              </a:solidFill>
              <a:effectLst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Dieser Satz setzt sich aus folgenden Komponenten zusammen:</a:t>
          </a:r>
        </a:p>
        <a:p>
          <a:endParaRPr lang="de-AT" sz="300">
            <a:solidFill>
              <a:schemeClr val="tx1"/>
            </a:solidFill>
            <a:effectLst/>
            <a:latin typeface="Lucida Sans Unicode" panose="020B0602030504020204" pitchFamily="34" charset="0"/>
            <a:ea typeface="+mn-ea"/>
            <a:cs typeface="Lucida Sans Unicode" panose="020B0602030504020204" pitchFamily="34" charset="0"/>
          </a:endParaRPr>
        </a:p>
        <a:p>
          <a:r>
            <a:rPr lang="de-AT" sz="750">
              <a:solidFill>
                <a:schemeClr val="tx1"/>
              </a:solidFill>
              <a:effectLst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21,48 % Soz.versich. Dienstgeber Beitrag </a:t>
          </a:r>
        </a:p>
        <a:p>
          <a:r>
            <a:rPr lang="de-AT" sz="750">
              <a:solidFill>
                <a:schemeClr val="tx1"/>
              </a:solidFill>
              <a:effectLst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3,9 % Dienstgeberbeitrag (DB)</a:t>
          </a:r>
        </a:p>
        <a:p>
          <a:r>
            <a:rPr lang="de-AT" sz="750">
              <a:solidFill>
                <a:schemeClr val="tx1"/>
              </a:solidFill>
              <a:effectLst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3 % Kommunalsteuer</a:t>
          </a:r>
        </a:p>
        <a:p>
          <a:r>
            <a:rPr lang="de-AT" sz="750">
              <a:solidFill>
                <a:schemeClr val="tx1"/>
              </a:solidFill>
              <a:effectLst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1,53 % Mitarbeitervorsorge (MV)</a:t>
          </a:r>
        </a:p>
        <a:p>
          <a:endParaRPr lang="de-AT" sz="300">
            <a:solidFill>
              <a:schemeClr val="tx1"/>
            </a:solidFill>
            <a:effectLst/>
            <a:latin typeface="Lucida Sans Unicode" panose="020B0602030504020204" pitchFamily="34" charset="0"/>
            <a:ea typeface="+mn-ea"/>
            <a:cs typeface="Lucida Sans Unicode" panose="020B0602030504020204" pitchFamily="34" charset="0"/>
          </a:endParaRPr>
        </a:p>
        <a:p>
          <a:r>
            <a:rPr lang="de-AT" sz="750" b="1">
              <a:solidFill>
                <a:schemeClr val="tx1"/>
              </a:solidFill>
              <a:effectLst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Stand: 1.1.2018</a:t>
          </a:r>
        </a:p>
        <a:p>
          <a:r>
            <a:rPr lang="de-AT" sz="750" b="1">
              <a:solidFill>
                <a:schemeClr val="tx1"/>
              </a:solidFill>
              <a:effectLst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Änderungen der Sätze müssen ggf. selbst angepasst werden (Summe anklicken u. in Formel ausbessern)</a:t>
          </a:r>
        </a:p>
        <a:p>
          <a:endParaRPr lang="de-AT" sz="1100"/>
        </a:p>
      </xdr:txBody>
    </xdr:sp>
    <xdr:clientData/>
  </xdr:oneCellAnchor>
  <xdr:oneCellAnchor>
    <xdr:from>
      <xdr:col>3</xdr:col>
      <xdr:colOff>1049866</xdr:colOff>
      <xdr:row>3</xdr:row>
      <xdr:rowOff>33867</xdr:rowOff>
    </xdr:from>
    <xdr:ext cx="2160000" cy="1860766"/>
    <xdr:sp macro="" textlink="">
      <xdr:nvSpPr>
        <xdr:cNvPr id="3" name="Textfeld 2"/>
        <xdr:cNvSpPr txBox="1">
          <a:spLocks noChangeAspect="1"/>
        </xdr:cNvSpPr>
      </xdr:nvSpPr>
      <xdr:spPr>
        <a:xfrm>
          <a:off x="6399106" y="689187"/>
          <a:ext cx="2160000" cy="1860766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750" noProof="0">
              <a:solidFill>
                <a:schemeClr val="tx1"/>
              </a:solidFill>
              <a:effectLst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Dieser</a:t>
          </a:r>
          <a:r>
            <a:rPr kumimoji="0" lang="de-AT" sz="7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 Satz setzt sich aus folgenden Komponenten zusammen: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3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Lucida Sans Unicode" panose="020B0602030504020204" pitchFamily="34" charset="0"/>
            <a:ea typeface="+mn-ea"/>
            <a:cs typeface="Lucida Sans Unicode" panose="020B0602030504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7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20,98 % Soz.versich. Dienstgeber Beitrag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7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3,9 % Dienstgeberbeitrag (DB)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7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3 % Kommunalsteuer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7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1,53 % Mitarbeitervorsorge (MV)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3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Lucida Sans Unicode" panose="020B0602030504020204" pitchFamily="34" charset="0"/>
            <a:ea typeface="+mn-ea"/>
            <a:cs typeface="Lucida Sans Unicode" panose="020B0602030504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7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Stand: 1.1.2018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7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Änderungen der Sätze müssen ggf. selbst angepasst werden (Summe anklicken u. in Formel ausbessern)</a:t>
          </a:r>
        </a:p>
        <a:p>
          <a:endParaRPr lang="de-A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2125133</xdr:colOff>
      <xdr:row>3</xdr:row>
      <xdr:rowOff>25398</xdr:rowOff>
    </xdr:from>
    <xdr:ext cx="2160000" cy="1828801"/>
    <xdr:sp macro="" textlink="">
      <xdr:nvSpPr>
        <xdr:cNvPr id="6" name="Textfeld 5"/>
        <xdr:cNvSpPr txBox="1">
          <a:spLocks noChangeAspect="1"/>
        </xdr:cNvSpPr>
      </xdr:nvSpPr>
      <xdr:spPr>
        <a:xfrm>
          <a:off x="2125133" y="685798"/>
          <a:ext cx="2160000" cy="1828801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750">
              <a:solidFill>
                <a:schemeClr val="tx1"/>
              </a:solidFill>
              <a:effectLst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Dieser Satz setzt sich aus folgenden Komponenten zusammen:</a:t>
          </a:r>
        </a:p>
        <a:p>
          <a:endParaRPr lang="de-AT" sz="750">
            <a:solidFill>
              <a:schemeClr val="tx1"/>
            </a:solidFill>
            <a:effectLst/>
            <a:latin typeface="Lucida Sans Unicode" panose="020B0602030504020204" pitchFamily="34" charset="0"/>
            <a:ea typeface="+mn-ea"/>
            <a:cs typeface="Lucida Sans Unicode" panose="020B0602030504020204" pitchFamily="34" charset="0"/>
          </a:endParaRPr>
        </a:p>
        <a:p>
          <a:r>
            <a:rPr lang="de-AT" sz="750">
              <a:solidFill>
                <a:schemeClr val="tx1"/>
              </a:solidFill>
              <a:effectLst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20,98 % Soz.versich. Dienstgeber Beitrag </a:t>
          </a:r>
        </a:p>
        <a:p>
          <a:r>
            <a:rPr lang="de-AT" sz="750">
              <a:solidFill>
                <a:schemeClr val="tx1"/>
              </a:solidFill>
              <a:effectLst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1,53 % Mitarbeitervorsorge (MV)</a:t>
          </a:r>
        </a:p>
        <a:p>
          <a:endParaRPr lang="de-AT" sz="750">
            <a:solidFill>
              <a:schemeClr val="tx1"/>
            </a:solidFill>
            <a:effectLst/>
            <a:latin typeface="Lucida Sans Unicode" panose="020B0602030504020204" pitchFamily="34" charset="0"/>
            <a:ea typeface="+mn-ea"/>
            <a:cs typeface="Lucida Sans Unicode" panose="020B0602030504020204" pitchFamily="34" charset="0"/>
          </a:endParaRPr>
        </a:p>
        <a:p>
          <a:r>
            <a:rPr lang="de-AT" sz="750" b="1">
              <a:solidFill>
                <a:schemeClr val="tx1"/>
              </a:solidFill>
              <a:effectLst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Stand: 1.1.2018</a:t>
          </a:r>
        </a:p>
        <a:p>
          <a:r>
            <a:rPr lang="de-AT" sz="750" b="1">
              <a:solidFill>
                <a:schemeClr val="tx1"/>
              </a:solidFill>
              <a:effectLst/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Änderungen der Sätze müssen ggf. selbst angepasst werden (Summe anklicken u. in Formel ausbessern)</a:t>
          </a:r>
        </a:p>
        <a:p>
          <a:endParaRPr lang="de-AT" sz="75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41"/>
  <sheetViews>
    <sheetView tabSelected="1" zoomScaleNormal="100" workbookViewId="0">
      <selection activeCell="A14" sqref="A14"/>
    </sheetView>
  </sheetViews>
  <sheetFormatPr baseColWidth="10" defaultColWidth="11.42578125" defaultRowHeight="12.75" x14ac:dyDescent="0.2"/>
  <cols>
    <col min="1" max="1" width="36.5703125" style="4" customWidth="1"/>
    <col min="2" max="7" width="20.5703125" style="4" customWidth="1"/>
    <col min="8" max="8" width="11.42578125" style="4"/>
    <col min="9" max="9" width="28" style="4" customWidth="1"/>
    <col min="10" max="16384" width="11.42578125" style="4"/>
  </cols>
  <sheetData>
    <row r="1" spans="1:7" ht="25.15" customHeight="1" x14ac:dyDescent="0.2">
      <c r="A1" s="42" t="s">
        <v>23</v>
      </c>
      <c r="B1" s="43"/>
      <c r="C1" s="43"/>
      <c r="D1" s="43"/>
      <c r="E1" s="43"/>
      <c r="F1" s="43"/>
      <c r="G1" s="44"/>
    </row>
    <row r="2" spans="1:7" x14ac:dyDescent="0.2">
      <c r="A2" s="5"/>
      <c r="B2" s="6"/>
      <c r="C2" s="6"/>
      <c r="D2" s="6"/>
      <c r="E2" s="6"/>
      <c r="F2" s="6"/>
      <c r="G2" s="7"/>
    </row>
    <row r="3" spans="1:7" ht="13.5" x14ac:dyDescent="0.25">
      <c r="A3" s="5"/>
      <c r="B3" s="8">
        <f>(21.48+3.9+3+1.53)/100</f>
        <v>0.29909999999999998</v>
      </c>
      <c r="C3" s="9" t="s">
        <v>24</v>
      </c>
      <c r="D3" s="6"/>
      <c r="E3" s="8">
        <f>(20.98+3.9+3+1.53)/100</f>
        <v>0.29410000000000003</v>
      </c>
      <c r="F3" s="9" t="s">
        <v>25</v>
      </c>
      <c r="G3" s="10"/>
    </row>
    <row r="4" spans="1:7" x14ac:dyDescent="0.2">
      <c r="A4" s="5"/>
      <c r="B4" s="6"/>
      <c r="C4" s="6"/>
      <c r="D4" s="6"/>
      <c r="E4" s="6"/>
      <c r="F4" s="6"/>
      <c r="G4" s="7"/>
    </row>
    <row r="5" spans="1:7" x14ac:dyDescent="0.2">
      <c r="A5" s="5"/>
      <c r="B5" s="6"/>
      <c r="C5" s="6"/>
      <c r="D5" s="6"/>
      <c r="E5" s="6"/>
      <c r="F5" s="6"/>
      <c r="G5" s="7"/>
    </row>
    <row r="6" spans="1:7" x14ac:dyDescent="0.2">
      <c r="A6" s="5"/>
      <c r="B6" s="6"/>
      <c r="C6" s="6"/>
      <c r="D6" s="6"/>
      <c r="E6" s="6"/>
      <c r="F6" s="6"/>
      <c r="G6" s="7"/>
    </row>
    <row r="7" spans="1:7" x14ac:dyDescent="0.2">
      <c r="A7" s="5"/>
      <c r="B7" s="6"/>
      <c r="C7" s="6"/>
      <c r="D7" s="6"/>
      <c r="E7" s="6"/>
      <c r="F7" s="6"/>
      <c r="G7" s="7"/>
    </row>
    <row r="8" spans="1:7" x14ac:dyDescent="0.2">
      <c r="A8" s="5"/>
      <c r="B8" s="6"/>
      <c r="C8" s="6"/>
      <c r="D8" s="6"/>
      <c r="E8" s="6"/>
      <c r="F8" s="6"/>
      <c r="G8" s="7"/>
    </row>
    <row r="9" spans="1:7" x14ac:dyDescent="0.2">
      <c r="A9" s="5"/>
      <c r="B9" s="6"/>
      <c r="C9" s="6"/>
      <c r="D9" s="6"/>
      <c r="E9" s="6"/>
      <c r="F9" s="6"/>
      <c r="G9" s="7"/>
    </row>
    <row r="10" spans="1:7" x14ac:dyDescent="0.2">
      <c r="A10" s="5"/>
      <c r="B10" s="6"/>
      <c r="C10" s="6"/>
      <c r="D10" s="6"/>
      <c r="E10" s="6"/>
      <c r="F10" s="6"/>
      <c r="G10" s="7"/>
    </row>
    <row r="11" spans="1:7" ht="13.5" x14ac:dyDescent="0.25">
      <c r="A11" s="11"/>
      <c r="B11" s="12"/>
      <c r="C11" s="12"/>
      <c r="D11" s="12"/>
      <c r="E11" s="12"/>
      <c r="F11" s="12"/>
      <c r="G11" s="7"/>
    </row>
    <row r="12" spans="1:7" ht="13.5" x14ac:dyDescent="0.25">
      <c r="A12" s="11"/>
      <c r="B12" s="12"/>
      <c r="C12" s="12"/>
      <c r="D12" s="12"/>
      <c r="E12" s="12"/>
      <c r="F12" s="12"/>
      <c r="G12" s="7"/>
    </row>
    <row r="13" spans="1:7" ht="13.5" x14ac:dyDescent="0.25">
      <c r="A13" s="11"/>
      <c r="B13" s="12"/>
      <c r="C13" s="12"/>
      <c r="D13" s="12"/>
      <c r="E13" s="12"/>
      <c r="F13" s="12"/>
      <c r="G13" s="7"/>
    </row>
    <row r="14" spans="1:7" ht="13.5" x14ac:dyDescent="0.25">
      <c r="A14" s="11"/>
      <c r="B14" s="12"/>
      <c r="C14" s="12"/>
      <c r="D14" s="12"/>
      <c r="E14" s="12"/>
      <c r="F14" s="12"/>
      <c r="G14" s="7"/>
    </row>
    <row r="15" spans="1:7" ht="13.5" x14ac:dyDescent="0.25">
      <c r="A15" s="11"/>
      <c r="B15" s="12"/>
      <c r="C15" s="12"/>
      <c r="D15" s="12"/>
      <c r="E15" s="12"/>
      <c r="F15" s="12"/>
      <c r="G15" s="7"/>
    </row>
    <row r="16" spans="1:7" ht="13.5" x14ac:dyDescent="0.25">
      <c r="A16" s="11"/>
      <c r="B16" s="12"/>
      <c r="C16" s="12"/>
      <c r="D16" s="12"/>
      <c r="E16" s="12"/>
      <c r="F16" s="12"/>
      <c r="G16" s="7"/>
    </row>
    <row r="17" spans="1:7" ht="23.45" customHeight="1" x14ac:dyDescent="0.25">
      <c r="A17" s="13"/>
      <c r="B17" s="47" t="s">
        <v>26</v>
      </c>
      <c r="C17" s="48"/>
      <c r="D17" s="48"/>
      <c r="E17" s="48"/>
      <c r="F17" s="49"/>
      <c r="G17" s="41" t="s">
        <v>1</v>
      </c>
    </row>
    <row r="18" spans="1:7" ht="26.1" customHeight="1" x14ac:dyDescent="0.2">
      <c r="A18" s="14" t="s">
        <v>8</v>
      </c>
      <c r="B18" s="15"/>
      <c r="C18" s="15"/>
      <c r="D18" s="15"/>
      <c r="E18" s="15"/>
      <c r="F18" s="15"/>
      <c r="G18" s="35" t="s">
        <v>3</v>
      </c>
    </row>
    <row r="19" spans="1:7" ht="40.5" x14ac:dyDescent="0.2">
      <c r="A19" s="33" t="s">
        <v>21</v>
      </c>
      <c r="B19" s="34"/>
      <c r="C19" s="34"/>
      <c r="D19" s="34"/>
      <c r="E19" s="34"/>
      <c r="F19" s="34"/>
      <c r="G19" s="36" t="s">
        <v>20</v>
      </c>
    </row>
    <row r="20" spans="1:7" ht="26.1" customHeight="1" x14ac:dyDescent="0.2">
      <c r="A20" s="14" t="s">
        <v>0</v>
      </c>
      <c r="B20" s="15"/>
      <c r="C20" s="15"/>
      <c r="D20" s="15"/>
      <c r="E20" s="15"/>
      <c r="F20" s="15"/>
      <c r="G20" s="35" t="s">
        <v>11</v>
      </c>
    </row>
    <row r="21" spans="1:7" ht="26.1" customHeight="1" x14ac:dyDescent="0.2">
      <c r="A21" s="14" t="s">
        <v>27</v>
      </c>
      <c r="B21" s="24"/>
      <c r="C21" s="24"/>
      <c r="D21" s="24"/>
      <c r="E21" s="24"/>
      <c r="F21" s="24"/>
      <c r="G21" s="37">
        <v>2500</v>
      </c>
    </row>
    <row r="22" spans="1:7" ht="26.1" customHeight="1" x14ac:dyDescent="0.2">
      <c r="A22" s="14" t="s">
        <v>28</v>
      </c>
      <c r="B22" s="25"/>
      <c r="C22" s="25"/>
      <c r="D22" s="25"/>
      <c r="E22" s="25"/>
      <c r="F22" s="25"/>
      <c r="G22" s="38">
        <v>38.5</v>
      </c>
    </row>
    <row r="23" spans="1:7" ht="26.1" customHeight="1" x14ac:dyDescent="0.2">
      <c r="A23" s="14" t="s">
        <v>29</v>
      </c>
      <c r="B23" s="25"/>
      <c r="C23" s="25"/>
      <c r="D23" s="25"/>
      <c r="E23" s="25"/>
      <c r="F23" s="25"/>
      <c r="G23" s="38">
        <v>5</v>
      </c>
    </row>
    <row r="24" spans="1:7" s="16" customFormat="1" ht="20.100000000000001" customHeight="1" x14ac:dyDescent="0.2">
      <c r="A24" s="45" t="s">
        <v>16</v>
      </c>
      <c r="B24" s="29"/>
      <c r="C24" s="29"/>
      <c r="D24" s="26"/>
      <c r="E24" s="26"/>
      <c r="F24" s="26"/>
      <c r="G24" s="39">
        <v>43101</v>
      </c>
    </row>
    <row r="25" spans="1:7" ht="20.100000000000001" customHeight="1" x14ac:dyDescent="0.2">
      <c r="A25" s="46"/>
      <c r="B25" s="29"/>
      <c r="C25" s="26"/>
      <c r="D25" s="26"/>
      <c r="E25" s="26"/>
      <c r="F25" s="26"/>
      <c r="G25" s="39">
        <v>43646</v>
      </c>
    </row>
    <row r="26" spans="1:7" ht="26.1" customHeight="1" x14ac:dyDescent="0.2">
      <c r="A26" s="20" t="s">
        <v>9</v>
      </c>
      <c r="B26" s="27" t="str">
        <f t="shared" ref="B26" si="0">IF((MONTH(B25-B24)=1),"",ROUND(12*YEARFRAC(EOMONTH(B24,0),EOMONTH(B25,0),0)-1/12,0)+IF(DAY(B24)&lt;15,0.5,0)+IF(DAY(B25)&lt;15,0,0.5))</f>
        <v/>
      </c>
      <c r="C26" s="27" t="str">
        <f t="shared" ref="C26" si="1">IF((MONTH(C25-C24)=1),"",ROUND(12*YEARFRAC(EOMONTH(C24,0),EOMONTH(C25,0),0)-1/12,0)+IF(DAY(C24)&lt;15,0.5,0)+IF(DAY(C25)&lt;15,0,0.5))</f>
        <v/>
      </c>
      <c r="D26" s="27" t="str">
        <f t="shared" ref="D26" si="2">IF((MONTH(D25-D24)=1),"",ROUND(12*YEARFRAC(EOMONTH(D24,0),EOMONTH(D25,0),0)-1/12,0)+IF(DAY(D24)&lt;15,0.5,0)+IF(DAY(D25)&lt;15,0,0.5))</f>
        <v/>
      </c>
      <c r="E26" s="27" t="str">
        <f t="shared" ref="E26" si="3">IF((MONTH(E25-E24)=1),"",ROUND(12*YEARFRAC(EOMONTH(E24,0),EOMONTH(E25,0),0)-1/12,0)+IF(DAY(E24)&lt;15,0.5,0)+IF(DAY(E25)&lt;15,0,0.5))</f>
        <v/>
      </c>
      <c r="F26" s="27" t="str">
        <f t="shared" ref="F26:G26" si="4">IF((MONTH(F25-F24)=1),"",ROUND(12*YEARFRAC(EOMONTH(F24,0),EOMONTH(F25,0),0)-1/12,0)+IF(DAY(F24)&lt;15,0.5,0)+IF(DAY(F25)&lt;15,0,0.5))</f>
        <v/>
      </c>
      <c r="G26" s="27">
        <f t="shared" si="4"/>
        <v>18</v>
      </c>
    </row>
    <row r="27" spans="1:7" ht="25.5" hidden="1" x14ac:dyDescent="0.2">
      <c r="A27" s="20" t="s">
        <v>10</v>
      </c>
      <c r="B27" s="2" t="e">
        <f t="shared" ref="B27:C27" si="5">B21/B22*B23</f>
        <v>#DIV/0!</v>
      </c>
      <c r="C27" s="2" t="e">
        <f t="shared" si="5"/>
        <v>#DIV/0!</v>
      </c>
      <c r="D27" s="2" t="e">
        <f t="shared" ref="D27" si="6">D21/D22*D23</f>
        <v>#DIV/0!</v>
      </c>
      <c r="E27" s="2" t="e">
        <f t="shared" ref="E27:F27" si="7">E21/E22*E23</f>
        <v>#DIV/0!</v>
      </c>
      <c r="F27" s="2" t="e">
        <f t="shared" si="7"/>
        <v>#DIV/0!</v>
      </c>
      <c r="G27" s="19">
        <f>G21/G22*G23</f>
        <v>324.67532467532465</v>
      </c>
    </row>
    <row r="28" spans="1:7" ht="25.5" hidden="1" x14ac:dyDescent="0.2">
      <c r="A28" s="20" t="s">
        <v>4</v>
      </c>
      <c r="B28" s="2" t="e">
        <f t="shared" ref="B28" si="8">B27*B26</f>
        <v>#DIV/0!</v>
      </c>
      <c r="C28" s="2" t="e">
        <f t="shared" ref="C28:D28" si="9">C27*C26</f>
        <v>#DIV/0!</v>
      </c>
      <c r="D28" s="2" t="e">
        <f t="shared" si="9"/>
        <v>#DIV/0!</v>
      </c>
      <c r="E28" s="2" t="e">
        <f t="shared" ref="E28:F28" si="10">E27*E26</f>
        <v>#DIV/0!</v>
      </c>
      <c r="F28" s="2" t="e">
        <f t="shared" si="10"/>
        <v>#DIV/0!</v>
      </c>
      <c r="G28" s="18">
        <f>G27*G26</f>
        <v>5844.1558441558436</v>
      </c>
    </row>
    <row r="29" spans="1:7" ht="25.5" hidden="1" x14ac:dyDescent="0.2">
      <c r="A29" s="20" t="s">
        <v>5</v>
      </c>
      <c r="B29" s="2" t="e">
        <f t="shared" ref="B29:C29" si="11">B27/12*B26*2</f>
        <v>#DIV/0!</v>
      </c>
      <c r="C29" s="2" t="e">
        <f t="shared" si="11"/>
        <v>#DIV/0!</v>
      </c>
      <c r="D29" s="2" t="e">
        <f t="shared" ref="D29" si="12">D27/12*D26*2</f>
        <v>#DIV/0!</v>
      </c>
      <c r="E29" s="2" t="e">
        <f t="shared" ref="E29:F29" si="13">E27/12*E26*2</f>
        <v>#DIV/0!</v>
      </c>
      <c r="F29" s="2" t="e">
        <f t="shared" si="13"/>
        <v>#DIV/0!</v>
      </c>
      <c r="G29" s="18">
        <f>G27/12*G26*2</f>
        <v>974.02597402597394</v>
      </c>
    </row>
    <row r="30" spans="1:7" hidden="1" x14ac:dyDescent="0.2">
      <c r="A30" s="20" t="s">
        <v>6</v>
      </c>
      <c r="B30" s="2" t="e">
        <f>ROUND(B28*$B$3,2)</f>
        <v>#DIV/0!</v>
      </c>
      <c r="C30" s="2" t="e">
        <f>ROUND(C28*$B$3,2)</f>
        <v>#DIV/0!</v>
      </c>
      <c r="D30" s="2" t="e">
        <f>ROUND(D28*$B$3,2)</f>
        <v>#DIV/0!</v>
      </c>
      <c r="E30" s="2" t="e">
        <f>ROUND(E28*$B$3,2)</f>
        <v>#DIV/0!</v>
      </c>
      <c r="F30" s="2" t="e">
        <f>ROUND(F28*$B$3,2)</f>
        <v>#DIV/0!</v>
      </c>
      <c r="G30" s="18">
        <f>G28*$B$3</f>
        <v>1747.9870129870128</v>
      </c>
    </row>
    <row r="31" spans="1:7" hidden="1" x14ac:dyDescent="0.2">
      <c r="A31" s="20" t="s">
        <v>7</v>
      </c>
      <c r="B31" s="2" t="e">
        <f>ROUND(B29*$E$3,2)</f>
        <v>#DIV/0!</v>
      </c>
      <c r="C31" s="3" t="e">
        <f>ROUND(C29*$E$3,2)</f>
        <v>#DIV/0!</v>
      </c>
      <c r="D31" s="3" t="e">
        <f>ROUND(D29*$E$3,2)</f>
        <v>#DIV/0!</v>
      </c>
      <c r="E31" s="3" t="e">
        <f>ROUND(E29*$E$3,2)</f>
        <v>#DIV/0!</v>
      </c>
      <c r="F31" s="3" t="e">
        <f>ROUND(F29*$E$3,2)</f>
        <v>#DIV/0!</v>
      </c>
      <c r="G31" s="18">
        <f>G29*$E$3</f>
        <v>286.46103896103898</v>
      </c>
    </row>
    <row r="32" spans="1:7" ht="26.1" customHeight="1" x14ac:dyDescent="0.2">
      <c r="A32" s="21" t="s">
        <v>12</v>
      </c>
      <c r="B32" s="23" t="str">
        <f>IFERROR(ROUND(SUM(B28:B31),2),"")</f>
        <v/>
      </c>
      <c r="C32" s="23" t="str">
        <f>IFERROR(ROUND(SUM(C28:C31),2),"")</f>
        <v/>
      </c>
      <c r="D32" s="23" t="str">
        <f t="shared" ref="D32:F32" si="14">IFERROR(ROUND(SUM(D28:D31),2),"")</f>
        <v/>
      </c>
      <c r="E32" s="23" t="str">
        <f t="shared" si="14"/>
        <v/>
      </c>
      <c r="F32" s="23" t="str">
        <f t="shared" si="14"/>
        <v/>
      </c>
      <c r="G32" s="28">
        <f>SUM(G28:G31)</f>
        <v>8852.6298701298692</v>
      </c>
    </row>
    <row r="33" spans="1:7" ht="26.1" customHeight="1" x14ac:dyDescent="0.2">
      <c r="A33" s="22" t="s">
        <v>13</v>
      </c>
      <c r="B33" s="23" t="str">
        <f>IFERROR(ROUND(SUM(B28:B31)/B26/4.33/B23,2),"")</f>
        <v/>
      </c>
      <c r="C33" s="23" t="str">
        <f>IFERROR(ROUND(SUM(C28:C31)/C26/4.33/C23,2),"")</f>
        <v/>
      </c>
      <c r="D33" s="23" t="str">
        <f>IFERROR(ROUND(SUM(D28:D31)/D26/4.33/D23,2),"")</f>
        <v/>
      </c>
      <c r="E33" s="23" t="str">
        <f t="shared" ref="E33:F33" si="15">IFERROR(ROUND(SUM(E28:E31)/E26/4.33/E23,2),"")</f>
        <v/>
      </c>
      <c r="F33" s="23" t="str">
        <f t="shared" si="15"/>
        <v/>
      </c>
      <c r="G33" s="28">
        <f t="shared" ref="G33" si="16">ROUND(SUM(G28:G31)/G26/4.33/G23,2)</f>
        <v>22.72</v>
      </c>
    </row>
    <row r="34" spans="1:7" ht="13.5" x14ac:dyDescent="0.25">
      <c r="A34" s="17"/>
      <c r="B34" s="17"/>
      <c r="C34" s="17"/>
      <c r="D34" s="17"/>
      <c r="E34" s="17"/>
      <c r="F34" s="17"/>
    </row>
    <row r="35" spans="1:7" ht="13.5" x14ac:dyDescent="0.25">
      <c r="A35" s="17" t="s">
        <v>15</v>
      </c>
      <c r="B35" s="17"/>
      <c r="C35" s="17"/>
      <c r="D35" s="17"/>
      <c r="E35" s="17"/>
      <c r="F35" s="17"/>
    </row>
    <row r="36" spans="1:7" ht="13.5" x14ac:dyDescent="0.25">
      <c r="A36" s="17" t="s">
        <v>14</v>
      </c>
      <c r="B36" s="17"/>
      <c r="C36" s="17"/>
      <c r="D36" s="17"/>
      <c r="E36" s="17"/>
      <c r="F36" s="17"/>
    </row>
    <row r="37" spans="1:7" ht="13.5" x14ac:dyDescent="0.25">
      <c r="A37" s="17"/>
      <c r="B37" s="17"/>
      <c r="C37" s="17"/>
      <c r="D37" s="17"/>
      <c r="E37" s="17"/>
      <c r="F37" s="17"/>
    </row>
    <row r="39" spans="1:7" x14ac:dyDescent="0.2">
      <c r="A39" s="6"/>
      <c r="B39" s="6"/>
      <c r="C39" s="6"/>
      <c r="D39" s="6"/>
    </row>
    <row r="40" spans="1:7" x14ac:dyDescent="0.2">
      <c r="A40" s="6"/>
      <c r="B40" s="6"/>
      <c r="C40" s="6"/>
      <c r="D40" s="6"/>
    </row>
    <row r="41" spans="1:7" x14ac:dyDescent="0.2">
      <c r="A41" s="6"/>
      <c r="B41" s="6"/>
      <c r="C41" s="6"/>
      <c r="D41" s="6"/>
    </row>
  </sheetData>
  <sheetProtection algorithmName="SHA-512" hashValue="htRyLsMVb0tfSY5tS0QzRVvz5Bm/BARNydxqqt/aRmTcecTGIqPIbRRAHa56twPN5Zw8tf4RvHzs9SKYl/AHjA==" saltValue="oBDXEOHGKZvy9wQq0PCOQw==" spinCount="100000" sheet="1" objects="1" scenarios="1" selectLockedCells="1"/>
  <protectedRanges>
    <protectedRange sqref="B27:G33" name="Formelbereich"/>
  </protectedRanges>
  <mergeCells count="3">
    <mergeCell ref="A1:G1"/>
    <mergeCell ref="A24:A25"/>
    <mergeCell ref="B17:F17"/>
  </mergeCells>
  <pageMargins left="0.7" right="0.7" top="0.78740157499999996" bottom="0.78740157499999996" header="0.3" footer="0.3"/>
  <pageSetup paperSize="9" scale="8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  '!$A$1:$A$3</xm:f>
          </x14:formula1>
          <xm:sqref>B19:F19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39"/>
  <sheetViews>
    <sheetView topLeftCell="A7" zoomScaleNormal="100" workbookViewId="0">
      <selection activeCell="B21" sqref="B21"/>
    </sheetView>
  </sheetViews>
  <sheetFormatPr baseColWidth="10" defaultColWidth="11.42578125" defaultRowHeight="12.75" x14ac:dyDescent="0.2"/>
  <cols>
    <col min="1" max="1" width="36.5703125" style="4" customWidth="1"/>
    <col min="2" max="7" width="20.5703125" style="4" customWidth="1"/>
    <col min="8" max="16384" width="11.42578125" style="4"/>
  </cols>
  <sheetData>
    <row r="1" spans="1:7" ht="25.15" customHeight="1" x14ac:dyDescent="0.2">
      <c r="A1" s="42" t="s">
        <v>22</v>
      </c>
      <c r="B1" s="43"/>
      <c r="C1" s="43"/>
      <c r="D1" s="43"/>
      <c r="E1" s="43"/>
      <c r="F1" s="43"/>
      <c r="G1" s="44"/>
    </row>
    <row r="2" spans="1:7" x14ac:dyDescent="0.2">
      <c r="A2" s="5"/>
      <c r="B2" s="6"/>
      <c r="C2" s="6"/>
      <c r="D2" s="6"/>
      <c r="E2" s="6"/>
      <c r="F2" s="6"/>
      <c r="G2" s="7"/>
    </row>
    <row r="3" spans="1:7" ht="13.5" x14ac:dyDescent="0.25">
      <c r="A3" s="5"/>
      <c r="B3" s="8">
        <f>(20.98+1.53)/100</f>
        <v>0.22510000000000002</v>
      </c>
      <c r="C3" s="9" t="s">
        <v>24</v>
      </c>
      <c r="D3" s="6"/>
      <c r="E3" s="32"/>
      <c r="F3" s="9"/>
      <c r="G3" s="10"/>
    </row>
    <row r="4" spans="1:7" x14ac:dyDescent="0.2">
      <c r="A4" s="5"/>
      <c r="B4" s="6"/>
      <c r="C4" s="6"/>
      <c r="D4" s="6"/>
      <c r="E4" s="6"/>
      <c r="F4" s="6"/>
      <c r="G4" s="7"/>
    </row>
    <row r="5" spans="1:7" x14ac:dyDescent="0.2">
      <c r="A5" s="5"/>
      <c r="B5" s="6"/>
      <c r="C5" s="6"/>
      <c r="D5" s="6"/>
      <c r="E5" s="6"/>
      <c r="F5" s="6"/>
      <c r="G5" s="7"/>
    </row>
    <row r="6" spans="1:7" x14ac:dyDescent="0.2">
      <c r="A6" s="5"/>
      <c r="B6" s="6"/>
      <c r="C6" s="6"/>
      <c r="D6" s="6"/>
      <c r="E6" s="6"/>
      <c r="F6" s="6"/>
      <c r="G6" s="7"/>
    </row>
    <row r="7" spans="1:7" x14ac:dyDescent="0.2">
      <c r="A7" s="5"/>
      <c r="B7" s="6"/>
      <c r="C7" s="6"/>
      <c r="D7" s="6"/>
      <c r="E7" s="6"/>
      <c r="F7" s="6"/>
      <c r="G7" s="7"/>
    </row>
    <row r="8" spans="1:7" x14ac:dyDescent="0.2">
      <c r="A8" s="5"/>
      <c r="B8" s="6"/>
      <c r="C8" s="6"/>
      <c r="D8" s="6"/>
      <c r="E8" s="6"/>
      <c r="F8" s="6"/>
      <c r="G8" s="7"/>
    </row>
    <row r="9" spans="1:7" x14ac:dyDescent="0.2">
      <c r="A9" s="5"/>
      <c r="B9" s="6"/>
      <c r="C9" s="6"/>
      <c r="D9" s="6"/>
      <c r="E9" s="6"/>
      <c r="F9" s="6"/>
      <c r="G9" s="7"/>
    </row>
    <row r="10" spans="1:7" x14ac:dyDescent="0.2">
      <c r="A10" s="5"/>
      <c r="B10" s="6"/>
      <c r="C10" s="6"/>
      <c r="D10" s="6"/>
      <c r="E10" s="6"/>
      <c r="F10" s="6"/>
      <c r="G10" s="7"/>
    </row>
    <row r="11" spans="1:7" ht="13.5" x14ac:dyDescent="0.25">
      <c r="A11" s="11"/>
      <c r="B11" s="12"/>
      <c r="C11" s="12"/>
      <c r="D11" s="12"/>
      <c r="E11" s="12"/>
      <c r="F11" s="12"/>
      <c r="G11" s="7"/>
    </row>
    <row r="12" spans="1:7" ht="13.5" x14ac:dyDescent="0.25">
      <c r="A12" s="11"/>
      <c r="B12" s="12"/>
      <c r="C12" s="12"/>
      <c r="D12" s="12"/>
      <c r="E12" s="12"/>
      <c r="F12" s="12"/>
      <c r="G12" s="7"/>
    </row>
    <row r="13" spans="1:7" ht="13.5" x14ac:dyDescent="0.25">
      <c r="A13" s="11"/>
      <c r="B13" s="12"/>
      <c r="C13" s="12"/>
      <c r="D13" s="12"/>
      <c r="E13" s="12"/>
      <c r="F13" s="12"/>
      <c r="G13" s="7"/>
    </row>
    <row r="14" spans="1:7" ht="13.5" x14ac:dyDescent="0.25">
      <c r="A14" s="11"/>
      <c r="B14" s="12"/>
      <c r="C14" s="12"/>
      <c r="D14" s="12"/>
      <c r="E14" s="12"/>
      <c r="F14" s="12"/>
      <c r="G14" s="7"/>
    </row>
    <row r="15" spans="1:7" ht="13.5" x14ac:dyDescent="0.25">
      <c r="A15" s="11"/>
      <c r="B15" s="12"/>
      <c r="C15" s="12"/>
      <c r="D15" s="12"/>
      <c r="E15" s="12"/>
      <c r="F15" s="12"/>
      <c r="G15" s="7"/>
    </row>
    <row r="16" spans="1:7" ht="13.5" x14ac:dyDescent="0.25">
      <c r="A16" s="11"/>
      <c r="B16" s="12"/>
      <c r="C16" s="12"/>
      <c r="D16" s="12"/>
      <c r="E16" s="12"/>
      <c r="F16" s="12"/>
      <c r="G16" s="7"/>
    </row>
    <row r="17" spans="1:7" ht="23.45" customHeight="1" x14ac:dyDescent="0.25">
      <c r="A17" s="13"/>
      <c r="B17" s="47" t="s">
        <v>26</v>
      </c>
      <c r="C17" s="48"/>
      <c r="D17" s="48"/>
      <c r="E17" s="48"/>
      <c r="F17" s="49"/>
      <c r="G17" s="41" t="s">
        <v>1</v>
      </c>
    </row>
    <row r="18" spans="1:7" ht="26.1" customHeight="1" x14ac:dyDescent="0.2">
      <c r="A18" s="14" t="s">
        <v>8</v>
      </c>
      <c r="B18" s="15"/>
      <c r="C18" s="15"/>
      <c r="D18" s="15"/>
      <c r="E18" s="15"/>
      <c r="F18" s="15"/>
      <c r="G18" s="35" t="s">
        <v>3</v>
      </c>
    </row>
    <row r="19" spans="1:7" ht="26.1" customHeight="1" x14ac:dyDescent="0.2">
      <c r="A19" s="14" t="s">
        <v>0</v>
      </c>
      <c r="B19" s="15"/>
      <c r="C19" s="15"/>
      <c r="D19" s="15"/>
      <c r="E19" s="15"/>
      <c r="F19" s="15"/>
      <c r="G19" s="35" t="s">
        <v>18</v>
      </c>
    </row>
    <row r="20" spans="1:7" ht="26.1" customHeight="1" x14ac:dyDescent="0.2">
      <c r="A20" s="14" t="s">
        <v>17</v>
      </c>
      <c r="B20" s="15"/>
      <c r="C20" s="15"/>
      <c r="D20" s="15"/>
      <c r="E20" s="15"/>
      <c r="F20" s="15"/>
      <c r="G20" s="40">
        <v>42917</v>
      </c>
    </row>
    <row r="21" spans="1:7" ht="26.1" customHeight="1" x14ac:dyDescent="0.2">
      <c r="A21" s="14" t="s">
        <v>27</v>
      </c>
      <c r="B21" s="24"/>
      <c r="C21" s="24"/>
      <c r="D21" s="24"/>
      <c r="E21" s="24"/>
      <c r="F21" s="24"/>
      <c r="G21" s="37">
        <v>490</v>
      </c>
    </row>
    <row r="22" spans="1:7" ht="26.1" customHeight="1" x14ac:dyDescent="0.2">
      <c r="A22" s="14" t="s">
        <v>28</v>
      </c>
      <c r="B22" s="25"/>
      <c r="C22" s="25"/>
      <c r="D22" s="25"/>
      <c r="E22" s="25"/>
      <c r="F22" s="25"/>
      <c r="G22" s="38">
        <v>5</v>
      </c>
    </row>
    <row r="23" spans="1:7" s="16" customFormat="1" ht="20.100000000000001" customHeight="1" x14ac:dyDescent="0.2">
      <c r="A23" s="45" t="s">
        <v>16</v>
      </c>
      <c r="B23" s="29"/>
      <c r="C23" s="29"/>
      <c r="D23" s="29"/>
      <c r="E23" s="29"/>
      <c r="F23" s="29"/>
      <c r="G23" s="39">
        <v>42917</v>
      </c>
    </row>
    <row r="24" spans="1:7" ht="20.100000000000001" customHeight="1" x14ac:dyDescent="0.2">
      <c r="A24" s="46"/>
      <c r="B24" s="29"/>
      <c r="C24" s="29"/>
      <c r="D24" s="29"/>
      <c r="E24" s="29"/>
      <c r="F24" s="29"/>
      <c r="G24" s="39">
        <v>43465</v>
      </c>
    </row>
    <row r="25" spans="1:7" ht="26.1" customHeight="1" x14ac:dyDescent="0.2">
      <c r="A25" s="20" t="s">
        <v>9</v>
      </c>
      <c r="B25" s="27" t="str">
        <f t="shared" ref="B25:G25" si="0">IF((MONTH(B24-B23)=1),"",ROUND(12*YEARFRAC(EOMONTH(B23,0),EOMONTH(B24,0),0)-1/12,0)+IF(DAY(B23)&lt;15,0.5,0)+IF(DAY(B24)&lt;15,0,0.5))</f>
        <v/>
      </c>
      <c r="C25" s="27" t="str">
        <f t="shared" si="0"/>
        <v/>
      </c>
      <c r="D25" s="27" t="str">
        <f t="shared" si="0"/>
        <v/>
      </c>
      <c r="E25" s="27" t="str">
        <f t="shared" si="0"/>
        <v/>
      </c>
      <c r="F25" s="27" t="str">
        <f t="shared" si="0"/>
        <v/>
      </c>
      <c r="G25" s="27">
        <f t="shared" si="0"/>
        <v>18</v>
      </c>
    </row>
    <row r="26" spans="1:7" ht="25.5" hidden="1" x14ac:dyDescent="0.2">
      <c r="A26" s="20" t="s">
        <v>4</v>
      </c>
      <c r="B26" s="2" t="e">
        <f>B21*B25</f>
        <v>#VALUE!</v>
      </c>
      <c r="C26" s="2" t="e">
        <f t="shared" ref="C26:F26" si="1">C21*C25</f>
        <v>#VALUE!</v>
      </c>
      <c r="D26" s="2" t="e">
        <f t="shared" si="1"/>
        <v>#VALUE!</v>
      </c>
      <c r="E26" s="2" t="e">
        <f t="shared" si="1"/>
        <v>#VALUE!</v>
      </c>
      <c r="F26" s="2" t="e">
        <f t="shared" si="1"/>
        <v>#VALUE!</v>
      </c>
      <c r="G26" s="2">
        <f>G21*G25</f>
        <v>8820</v>
      </c>
    </row>
    <row r="27" spans="1:7" hidden="1" x14ac:dyDescent="0.2">
      <c r="A27" s="20" t="s">
        <v>6</v>
      </c>
      <c r="B27" s="2" t="e">
        <f t="shared" ref="B27:G27" si="2">ROUND(B26*$B$3,2)</f>
        <v>#VALUE!</v>
      </c>
      <c r="C27" s="2" t="e">
        <f t="shared" si="2"/>
        <v>#VALUE!</v>
      </c>
      <c r="D27" s="2" t="e">
        <f t="shared" si="2"/>
        <v>#VALUE!</v>
      </c>
      <c r="E27" s="2" t="e">
        <f t="shared" si="2"/>
        <v>#VALUE!</v>
      </c>
      <c r="F27" s="2" t="e">
        <f t="shared" si="2"/>
        <v>#VALUE!</v>
      </c>
      <c r="G27" s="2">
        <f t="shared" si="2"/>
        <v>1985.38</v>
      </c>
    </row>
    <row r="28" spans="1:7" ht="26.1" customHeight="1" x14ac:dyDescent="0.2">
      <c r="A28" s="21" t="s">
        <v>12</v>
      </c>
      <c r="B28" s="23" t="str">
        <f t="shared" ref="B28:G28" si="3">IFERROR(ROUND(SUM(B26:B27),2),"")</f>
        <v/>
      </c>
      <c r="C28" s="23" t="str">
        <f t="shared" si="3"/>
        <v/>
      </c>
      <c r="D28" s="23" t="str">
        <f t="shared" si="3"/>
        <v/>
      </c>
      <c r="E28" s="23" t="str">
        <f t="shared" si="3"/>
        <v/>
      </c>
      <c r="F28" s="23" t="str">
        <f t="shared" si="3"/>
        <v/>
      </c>
      <c r="G28" s="23">
        <f t="shared" si="3"/>
        <v>10805.38</v>
      </c>
    </row>
    <row r="29" spans="1:7" ht="26.1" customHeight="1" x14ac:dyDescent="0.2">
      <c r="A29" s="22" t="s">
        <v>13</v>
      </c>
      <c r="B29" s="23" t="str">
        <f t="shared" ref="B29:G29" si="4">IFERROR(ROUND(SUM(B26:B27)/B25/4.33/B22,2),"")</f>
        <v/>
      </c>
      <c r="C29" s="23" t="str">
        <f t="shared" si="4"/>
        <v/>
      </c>
      <c r="D29" s="23" t="str">
        <f t="shared" si="4"/>
        <v/>
      </c>
      <c r="E29" s="23" t="str">
        <f t="shared" si="4"/>
        <v/>
      </c>
      <c r="F29" s="23" t="str">
        <f t="shared" si="4"/>
        <v/>
      </c>
      <c r="G29" s="23">
        <f t="shared" si="4"/>
        <v>27.73</v>
      </c>
    </row>
    <row r="30" spans="1:7" ht="13.5" x14ac:dyDescent="0.25">
      <c r="A30" s="17"/>
      <c r="B30" s="17"/>
      <c r="C30" s="17"/>
      <c r="D30" s="17"/>
      <c r="E30" s="17"/>
      <c r="F30" s="17"/>
    </row>
    <row r="31" spans="1:7" ht="13.5" x14ac:dyDescent="0.25">
      <c r="A31" s="17" t="s">
        <v>15</v>
      </c>
      <c r="B31" s="17"/>
      <c r="C31" s="17"/>
      <c r="D31" s="17"/>
      <c r="E31" s="17"/>
      <c r="F31" s="17"/>
    </row>
    <row r="32" spans="1:7" ht="13.5" x14ac:dyDescent="0.25">
      <c r="A32" s="17" t="s">
        <v>14</v>
      </c>
      <c r="B32" s="17"/>
      <c r="C32" s="17"/>
      <c r="D32" s="17"/>
      <c r="E32" s="17"/>
      <c r="F32" s="17"/>
    </row>
    <row r="33" spans="1:6" ht="13.5" x14ac:dyDescent="0.25">
      <c r="A33" s="17"/>
      <c r="B33" s="17"/>
      <c r="C33" s="17"/>
      <c r="D33" s="17"/>
      <c r="E33" s="17"/>
      <c r="F33" s="17"/>
    </row>
    <row r="35" spans="1:6" x14ac:dyDescent="0.2">
      <c r="A35" s="6"/>
      <c r="B35" s="6"/>
      <c r="C35" s="6"/>
    </row>
    <row r="36" spans="1:6" x14ac:dyDescent="0.2">
      <c r="A36" s="6"/>
      <c r="B36" s="30"/>
      <c r="C36" s="6"/>
    </row>
    <row r="37" spans="1:6" x14ac:dyDescent="0.2">
      <c r="A37" s="6"/>
      <c r="B37" s="6"/>
      <c r="C37" s="6"/>
    </row>
    <row r="38" spans="1:6" x14ac:dyDescent="0.2">
      <c r="A38" s="6"/>
      <c r="B38" s="6"/>
      <c r="C38" s="6"/>
    </row>
    <row r="39" spans="1:6" x14ac:dyDescent="0.2">
      <c r="A39" s="6"/>
      <c r="B39" s="6"/>
      <c r="C39" s="6"/>
    </row>
  </sheetData>
  <sheetProtection algorithmName="SHA-512" hashValue="fT+tiHp6/NunITwM9zPjtVZxlzRUJf5Vmzyz+Bs3eIvI5veha08mF7FSr49moasEsNBUiPUo5C4VMCFh6dAkxA==" saltValue="BW6Fk+8YDAyLUcxYPhY/LA==" spinCount="100000" sheet="1" objects="1" scenarios="1" selectLockedCells="1"/>
  <protectedRanges>
    <protectedRange sqref="B36 B26:G29" name="Formelbereich"/>
  </protectedRanges>
  <mergeCells count="3">
    <mergeCell ref="A1:G1"/>
    <mergeCell ref="A23:A24"/>
    <mergeCell ref="B17:F17"/>
  </mergeCells>
  <pageMargins left="0.7" right="0.7" top="0.78740157499999996" bottom="0.78740157499999996" header="0.3" footer="0.3"/>
  <pageSetup paperSize="9" scale="83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F50" sqref="F50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7"/>
  <sheetViews>
    <sheetView workbookViewId="0"/>
  </sheetViews>
  <sheetFormatPr baseColWidth="10" defaultRowHeight="12.75" x14ac:dyDescent="0.2"/>
  <cols>
    <col min="1" max="1" width="31.42578125" customWidth="1"/>
  </cols>
  <sheetData>
    <row r="1" spans="1:1" ht="18" customHeight="1" x14ac:dyDescent="0.2">
      <c r="A1" s="31" t="s">
        <v>20</v>
      </c>
    </row>
    <row r="2" spans="1:1" ht="18" customHeight="1" x14ac:dyDescent="0.2">
      <c r="A2" s="31" t="s">
        <v>19</v>
      </c>
    </row>
    <row r="3" spans="1:1" ht="18" customHeight="1" x14ac:dyDescent="0.2">
      <c r="A3" s="31" t="s">
        <v>2</v>
      </c>
    </row>
    <row r="4" spans="1:1" ht="18" customHeight="1" x14ac:dyDescent="0.2">
      <c r="A4" s="31"/>
    </row>
    <row r="5" spans="1:1" x14ac:dyDescent="0.2">
      <c r="A5" s="1"/>
    </row>
    <row r="6" spans="1:1" x14ac:dyDescent="0.2">
      <c r="A6" s="1"/>
    </row>
    <row r="7" spans="1:1" x14ac:dyDescent="0.2">
      <c r="A7" s="1"/>
    </row>
  </sheetData>
  <sheetProtection algorithmName="SHA-512" hashValue="+p44cP94WTbxt2f88eublqhCSOGLFEV+v5urbRpbC10ureWJG1AYC+Q+VojSgtDEzI2uquicvySIqse1G38Xsw==" saltValue="pXYSV9ldN2f1tpmjyTXSyA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Diverse Angestellt.verhältnisse</vt:lpstr>
      <vt:lpstr>Freie Dienstnehmer</vt:lpstr>
      <vt:lpstr> </vt:lpstr>
      <vt:lpstr>  </vt:lpstr>
      <vt:lpstr>Arbeitsverhältnis</vt:lpstr>
      <vt:lpstr>Bestehendes_Dienstverhältnis</vt:lpstr>
      <vt:lpstr>Dienstverhältnis</vt:lpstr>
    </vt:vector>
  </TitlesOfParts>
  <Company>Fonds Gesundes Österreich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Grandits</dc:creator>
  <cp:lastModifiedBy>Sandra Dürnitzhofer</cp:lastModifiedBy>
  <cp:lastPrinted>2018-08-17T07:14:01Z</cp:lastPrinted>
  <dcterms:created xsi:type="dcterms:W3CDTF">2008-07-15T14:10:08Z</dcterms:created>
  <dcterms:modified xsi:type="dcterms:W3CDTF">2018-11-30T14:58:00Z</dcterms:modified>
</cp:coreProperties>
</file>